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tisma\Desktop\"/>
    </mc:Choice>
  </mc:AlternateContent>
  <bookViews>
    <workbookView xWindow="0" yWindow="0" windowWidth="19200" windowHeight="11055"/>
  </bookViews>
  <sheets>
    <sheet name="Mjera 19" sheetId="1" r:id="rId1"/>
  </sheets>
  <definedNames>
    <definedName name="_xlnm._FilterDatabase" localSheetId="0" hidden="1">'Mjera 19'!$A$7:$F$7</definedName>
    <definedName name="_xlnm.Print_Titles" localSheetId="0">'Mjera 19'!$1:$7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18" i="1"/>
  <c r="F40" i="1"/>
  <c r="F36" i="1"/>
  <c r="F48" i="1" l="1"/>
  <c r="F44" i="1" l="1"/>
  <c r="F15" i="1"/>
  <c r="F25" i="1" l="1"/>
  <c r="F13" i="1"/>
  <c r="F49" i="1" l="1"/>
  <c r="F20" i="1" l="1"/>
  <c r="F37" i="1" l="1"/>
  <c r="F46" i="1" l="1"/>
  <c r="F35" i="1" l="1"/>
  <c r="F63" i="1"/>
  <c r="F56" i="1" l="1"/>
  <c r="F30" i="1" l="1"/>
  <c r="F45" i="1" l="1"/>
  <c r="F64" i="1" l="1"/>
  <c r="E64" i="1"/>
</calcChain>
</file>

<file path=xl/sharedStrings.xml><?xml version="1.0" encoding="utf-8"?>
<sst xmlns="http://schemas.openxmlformats.org/spreadsheetml/2006/main" count="175" uniqueCount="141">
  <si>
    <t>AGENCIJA ZA PLAĆANJA U POLJOPRIVREDI, RIBARSTVU I RURALNOM RAZVOJU</t>
  </si>
  <si>
    <t>ODOBRENI I ISPLAĆENI KORISNICI ZA MJERU 19-POTPORA ZA LOKALNI RAZVOJ U SKLOPU INICIJATIVE LEADER (CLLD - lokalni razvoj pod vodstvom zajednice)</t>
  </si>
  <si>
    <t>Rd. Br.</t>
  </si>
  <si>
    <t>Naziv korisnika</t>
  </si>
  <si>
    <t>Županija</t>
  </si>
  <si>
    <t>Sjedište</t>
  </si>
  <si>
    <t>Iznos odobrene potpore (HRK)</t>
  </si>
  <si>
    <t>Iznos isplaćene potpore (HRK)</t>
  </si>
  <si>
    <t>LAG "MARETA"</t>
  </si>
  <si>
    <t>Zadarska</t>
  </si>
  <si>
    <t>LAG "MARINIANIS"</t>
  </si>
  <si>
    <t>Virovitičko-podravska</t>
  </si>
  <si>
    <t>LAG LIKA</t>
  </si>
  <si>
    <t>Ličko-senjska</t>
  </si>
  <si>
    <t>LAG BOSUTSKI NIZ</t>
  </si>
  <si>
    <t>Vukovarsko-srijemska</t>
  </si>
  <si>
    <t>LAG "SAVA"</t>
  </si>
  <si>
    <t>Zagrebačka</t>
  </si>
  <si>
    <t>LAG MURA-DRAVA</t>
  </si>
  <si>
    <t>Međimurska</t>
  </si>
  <si>
    <t>LAG "ZELENI BREGI"</t>
  </si>
  <si>
    <t>Krapinsko-zagorska</t>
  </si>
  <si>
    <t>LAG "SREDIŠNJA ISTRA"</t>
  </si>
  <si>
    <t>Istarska</t>
  </si>
  <si>
    <t>LAG POSAVINA</t>
  </si>
  <si>
    <t>Brodsko-posavska</t>
  </si>
  <si>
    <t>LAG GORSKI KOTAR</t>
  </si>
  <si>
    <t>Primorsko-goranska</t>
  </si>
  <si>
    <t>LAG NERETVA</t>
  </si>
  <si>
    <t>Dubrovačko-neretvanska</t>
  </si>
  <si>
    <t>LAG "TERRA LIBURNA"</t>
  </si>
  <si>
    <t>LAG MEĐIMURSKI DOLI I BREGI</t>
  </si>
  <si>
    <t>LAG "CETINSKA KRAJINA"</t>
  </si>
  <si>
    <t>Splitsko-dalmatinska</t>
  </si>
  <si>
    <t>LAG VALLIS COLAPIS</t>
  </si>
  <si>
    <t>Karlovačka</t>
  </si>
  <si>
    <t>LAG SRIJEM</t>
  </si>
  <si>
    <t>LAG "SLAVONSKA RAVNICA"</t>
  </si>
  <si>
    <t>LAG "IZVOR"</t>
  </si>
  <si>
    <t>Varaždinska</t>
  </si>
  <si>
    <t>LAG "MENTORIDES"</t>
  </si>
  <si>
    <t>LAG "ZRINSKA GORA-TUROPOLJE"</t>
  </si>
  <si>
    <t>Sisačko-moslavačka</t>
  </si>
  <si>
    <t>LAG "LAG 5"</t>
  </si>
  <si>
    <t>LAG SJEVEROZAPAD</t>
  </si>
  <si>
    <t>LAG ŠKOJI</t>
  </si>
  <si>
    <t>LAG ZAGORA</t>
  </si>
  <si>
    <t>LAG "ISTOČNA ISTRA"</t>
  </si>
  <si>
    <t>LAG BARANJA</t>
  </si>
  <si>
    <t>Osječko-baranjska</t>
  </si>
  <si>
    <t>LAG "JUŽNA ISTRA"</t>
  </si>
  <si>
    <t>LAG UNA</t>
  </si>
  <si>
    <t>LAG "PRIGORJE-ZAGORJE</t>
  </si>
  <si>
    <t>LAG "ZAPADNA SLAVONIJA"</t>
  </si>
  <si>
    <t>LAG "STROSSMAYER"</t>
  </si>
  <si>
    <t>LAG "ADRION"</t>
  </si>
  <si>
    <t>LAG "LAURA"</t>
  </si>
  <si>
    <t>LAG "MOSLAVINA"</t>
  </si>
  <si>
    <t>LAG "PAPUK"</t>
  </si>
  <si>
    <t>LAG "ŠUMANOVCI"</t>
  </si>
  <si>
    <t>LAG "KVARNERSKI OTOCI"</t>
  </si>
  <si>
    <t>LAG "BURA"</t>
  </si>
  <si>
    <t>LAG "KARAŠICA"</t>
  </si>
  <si>
    <t>LAG "VINODOL"</t>
  </si>
  <si>
    <t>LAG "PRIGORJE"</t>
  </si>
  <si>
    <t>LAG FRANKOPAN</t>
  </si>
  <si>
    <t>LAG "VIROVITIČKI PRSTEN"</t>
  </si>
  <si>
    <t>LAG "MORE 249"</t>
  </si>
  <si>
    <t>Šibensko-kninska</t>
  </si>
  <si>
    <t>LAG ZAGORJE - SUTLA</t>
  </si>
  <si>
    <t>LAG "ZELENI TROKUT"</t>
  </si>
  <si>
    <t>Požeško-slavonska</t>
  </si>
  <si>
    <t>LAG SJEVERNA BILOGORA</t>
  </si>
  <si>
    <t>Bjelovarsko-bilogorska</t>
  </si>
  <si>
    <t>LAG „SJEVERNA ISTRA“</t>
  </si>
  <si>
    <t>LAG "KRKA"</t>
  </si>
  <si>
    <t>LAG VUKA-DUNAV</t>
  </si>
  <si>
    <t>LAG PETROVA GORA</t>
  </si>
  <si>
    <t>LAG "PODRAVINA"</t>
  </si>
  <si>
    <t>Koprivničko-križevačka</t>
  </si>
  <si>
    <t>LAG ”BRAČ”</t>
  </si>
  <si>
    <t>LAG "BILOGORA-PAPUK"</t>
  </si>
  <si>
    <t>Ukupno</t>
  </si>
  <si>
    <t>OPERACIJA 19.4.1. Tekući troškovi i animacija</t>
  </si>
  <si>
    <t>PODMJERA 19.4. Potpore za tekuće troškove i animaciju</t>
  </si>
  <si>
    <t>Preko</t>
  </si>
  <si>
    <t>Slatina</t>
  </si>
  <si>
    <t>Gospić</t>
  </si>
  <si>
    <t>Nijemci</t>
  </si>
  <si>
    <t>Zaprešić</t>
  </si>
  <si>
    <t>Donji Vidovec</t>
  </si>
  <si>
    <t>Zlatar-Bistrica</t>
  </si>
  <si>
    <t>Pazin</t>
  </si>
  <si>
    <t>Brodski Stupnik</t>
  </si>
  <si>
    <t>Lokve</t>
  </si>
  <si>
    <t>Opuzen</t>
  </si>
  <si>
    <t>Matulji</t>
  </si>
  <si>
    <t>Nedelišće</t>
  </si>
  <si>
    <t>Sinj</t>
  </si>
  <si>
    <t>Ozalj</t>
  </si>
  <si>
    <t>Lovas</t>
  </si>
  <si>
    <t>Vrpolje</t>
  </si>
  <si>
    <t>Ludbreg</t>
  </si>
  <si>
    <t>Pag</t>
  </si>
  <si>
    <t>Petrinja</t>
  </si>
  <si>
    <t>Orebić</t>
  </si>
  <si>
    <t>Lepoglava</t>
  </si>
  <si>
    <t>Hvar</t>
  </si>
  <si>
    <t>Dugopolje</t>
  </si>
  <si>
    <t>Labin</t>
  </si>
  <si>
    <t>Beli Manastir</t>
  </si>
  <si>
    <t>Vodnjan</t>
  </si>
  <si>
    <t>Majur</t>
  </si>
  <si>
    <t>Novi Marof</t>
  </si>
  <si>
    <t>Nova Gradiška</t>
  </si>
  <si>
    <t>Đakovo</t>
  </si>
  <si>
    <t>Zadvarje</t>
  </si>
  <si>
    <t>Biograd na moru</t>
  </si>
  <si>
    <t>Kutina</t>
  </si>
  <si>
    <t>Orahovica</t>
  </si>
  <si>
    <t>Drenovci</t>
  </si>
  <si>
    <t>Krk</t>
  </si>
  <si>
    <t>Jasenice</t>
  </si>
  <si>
    <t>Valpovo</t>
  </si>
  <si>
    <t>Vinodolska općina</t>
  </si>
  <si>
    <t>Vrbovec</t>
  </si>
  <si>
    <t>Ogulin</t>
  </si>
  <si>
    <t>Virovitica</t>
  </si>
  <si>
    <t>Vodice</t>
  </si>
  <si>
    <t>Zagorska Sela</t>
  </si>
  <si>
    <t>Lipik</t>
  </si>
  <si>
    <t>Veliko Trojstvo</t>
  </si>
  <si>
    <t>Drniš</t>
  </si>
  <si>
    <t>Antunovac</t>
  </si>
  <si>
    <t>Gvozd</t>
  </si>
  <si>
    <t>Đurđevac</t>
  </si>
  <si>
    <t>Supetar</t>
  </si>
  <si>
    <t>Grubišno Polje</t>
  </si>
  <si>
    <t>Novigrad</t>
  </si>
  <si>
    <t>Sektor za izvještavanje i baze podataka</t>
  </si>
  <si>
    <t>Zagreb, 22.09.2017.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</si>
</sst>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8" fillId="0" borderId="0"/>
    <xf numFmtId="9" fontId="8" fillId="0" borderId="0"/>
    <xf numFmtId="44" fontId="8" fillId="0" borderId="0"/>
    <xf numFmtId="42" fontId="8" fillId="0" borderId="0"/>
    <xf numFmtId="43" fontId="8" fillId="0" borderId="0"/>
    <xf numFmtId="41" fontId="8" fillId="0" borderId="0"/>
    <xf numFmtId="0" fontId="9" fillId="0" borderId="0"/>
    <xf numFmtId="9" fontId="9" fillId="0" borderId="0"/>
    <xf numFmtId="44" fontId="9" fillId="0" borderId="0"/>
    <xf numFmtId="42" fontId="9" fillId="0" borderId="0"/>
    <xf numFmtId="43" fontId="9" fillId="0" borderId="0"/>
    <xf numFmtId="41" fontId="9" fillId="0" borderId="0"/>
  </cellStyleXfs>
  <cellXfs count="54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2" borderId="0" xfId="0" applyFont="1" applyFill="1" applyAlignment="1">
      <alignment vertical="center"/>
    </xf>
    <xf numFmtId="4" fontId="0" fillId="2" borderId="0" xfId="0" applyNumberForma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2" fontId="0" fillId="2" borderId="12" xfId="0" applyNumberFormat="1" applyFont="1" applyFill="1" applyBorder="1" applyAlignment="1">
      <alignment vertical="center" wrapText="1"/>
    </xf>
    <xf numFmtId="4" fontId="0" fillId="2" borderId="11" xfId="0" applyNumberFormat="1" applyFill="1" applyBorder="1" applyAlignment="1">
      <alignment vertical="center"/>
    </xf>
    <xf numFmtId="4" fontId="0" fillId="2" borderId="13" xfId="0" applyNumberForma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4" fontId="0" fillId="2" borderId="13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4" fontId="0" fillId="2" borderId="15" xfId="0" applyNumberFormat="1" applyFill="1" applyBorder="1" applyAlignment="1">
      <alignment vertical="center"/>
    </xf>
    <xf numFmtId="4" fontId="0" fillId="2" borderId="16" xfId="0" applyNumberForma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2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2" borderId="20" xfId="0" applyFont="1" applyFill="1" applyBorder="1" applyAlignment="1">
      <alignment vertical="center" wrapText="1"/>
    </xf>
    <xf numFmtId="4" fontId="0" fillId="2" borderId="19" xfId="0" applyNumberFormat="1" applyFill="1" applyBorder="1" applyAlignment="1">
      <alignment vertical="center"/>
    </xf>
    <xf numFmtId="4" fontId="7" fillId="3" borderId="24" xfId="0" applyNumberFormat="1" applyFont="1" applyFill="1" applyBorder="1" applyAlignment="1">
      <alignment vertical="center"/>
    </xf>
    <xf numFmtId="4" fontId="0" fillId="2" borderId="13" xfId="0" applyNumberFormat="1" applyFill="1" applyBorder="1" applyAlignment="1">
      <alignment horizontal="right" vertical="center"/>
    </xf>
    <xf numFmtId="0" fontId="9" fillId="0" borderId="0" xfId="7" applyNumberFormat="1"/>
    <xf numFmtId="4" fontId="0" fillId="2" borderId="21" xfId="0" applyNumberFormat="1" applyFill="1" applyBorder="1" applyAlignment="1">
      <alignment vertical="center"/>
    </xf>
    <xf numFmtId="0" fontId="5" fillId="2" borderId="2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</cellXfs>
  <cellStyles count="13">
    <cellStyle name="Comma [0] 2" xfId="6"/>
    <cellStyle name="Comma [0] 3" xfId="12"/>
    <cellStyle name="Comma 2" xfId="5"/>
    <cellStyle name="Comma 3" xfId="11"/>
    <cellStyle name="Currency [0] 2" xfId="4"/>
    <cellStyle name="Currency [0] 3" xfId="10"/>
    <cellStyle name="Currency 2" xfId="3"/>
    <cellStyle name="Currency 3" xfId="9"/>
    <cellStyle name="Normal" xfId="0" builtinId="0"/>
    <cellStyle name="Normal 2" xfId="1"/>
    <cellStyle name="Normal 3" xfId="7"/>
    <cellStyle name="Percent 2" xfId="2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95"/>
  <sheetViews>
    <sheetView tabSelected="1" zoomScaleNormal="100" workbookViewId="0">
      <pane ySplit="7" topLeftCell="A8" activePane="bottomLeft" state="frozen"/>
      <selection pane="bottomLeft" activeCell="C49" sqref="C49"/>
    </sheetView>
  </sheetViews>
  <sheetFormatPr defaultRowHeight="15" x14ac:dyDescent="0.25"/>
  <cols>
    <col min="1" max="1" width="7.42578125" style="2" customWidth="1"/>
    <col min="2" max="2" width="21.140625" style="2" customWidth="1"/>
    <col min="3" max="3" width="23.42578125" style="2" customWidth="1"/>
    <col min="4" max="4" width="21.28515625" style="2" customWidth="1"/>
    <col min="5" max="5" width="16.5703125" style="3" customWidth="1"/>
    <col min="6" max="6" width="15.28515625" style="3" customWidth="1"/>
    <col min="7" max="7" width="36.140625" style="4" customWidth="1"/>
    <col min="8" max="8" width="18.28515625" style="5" customWidth="1"/>
    <col min="9" max="9" width="17.7109375" style="2" customWidth="1"/>
    <col min="10" max="10" width="14" style="2" customWidth="1"/>
    <col min="11" max="16384" width="9.140625" style="2"/>
  </cols>
  <sheetData>
    <row r="1" spans="1:66" ht="15.75" x14ac:dyDescent="0.25">
      <c r="A1" s="1" t="s">
        <v>0</v>
      </c>
    </row>
    <row r="2" spans="1:66" ht="15.75" x14ac:dyDescent="0.25">
      <c r="A2" s="1" t="s">
        <v>139</v>
      </c>
    </row>
    <row r="3" spans="1:66" ht="15.75" x14ac:dyDescent="0.25">
      <c r="A3" s="6" t="s">
        <v>140</v>
      </c>
    </row>
    <row r="4" spans="1:66" ht="15.75" x14ac:dyDescent="0.25">
      <c r="A4" s="6"/>
    </row>
    <row r="5" spans="1:66" ht="45" customHeight="1" x14ac:dyDescent="0.25">
      <c r="A5" s="45" t="s">
        <v>1</v>
      </c>
      <c r="B5" s="45"/>
      <c r="C5" s="45"/>
      <c r="D5" s="45"/>
      <c r="E5" s="45"/>
      <c r="F5" s="45"/>
      <c r="H5" s="2"/>
    </row>
    <row r="6" spans="1:66" ht="15.75" thickBot="1" x14ac:dyDescent="0.3">
      <c r="H6" s="2"/>
    </row>
    <row r="7" spans="1:66" ht="60" customHeight="1" thickBot="1" x14ac:dyDescent="0.3">
      <c r="A7" s="7" t="s">
        <v>2</v>
      </c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H7" s="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8" spans="1:66" ht="29.25" customHeight="1" x14ac:dyDescent="0.25">
      <c r="A8" s="46" t="s">
        <v>84</v>
      </c>
      <c r="B8" s="47"/>
      <c r="C8" s="47"/>
      <c r="D8" s="47"/>
      <c r="E8" s="47"/>
      <c r="F8" s="48"/>
      <c r="H8" s="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spans="1:66" ht="27" customHeight="1" thickBot="1" x14ac:dyDescent="0.3">
      <c r="A9" s="49" t="s">
        <v>83</v>
      </c>
      <c r="B9" s="50"/>
      <c r="C9" s="50"/>
      <c r="D9" s="50"/>
      <c r="E9" s="50"/>
      <c r="F9" s="51"/>
      <c r="H9" s="2"/>
    </row>
    <row r="10" spans="1:66" ht="39" customHeight="1" x14ac:dyDescent="0.25">
      <c r="A10" s="12">
        <v>1</v>
      </c>
      <c r="B10" s="13" t="s">
        <v>8</v>
      </c>
      <c r="C10" s="14" t="s">
        <v>9</v>
      </c>
      <c r="D10" s="15" t="s">
        <v>85</v>
      </c>
      <c r="E10" s="16">
        <v>1410804.2</v>
      </c>
      <c r="F10" s="17">
        <v>61457.17</v>
      </c>
      <c r="G10" s="2"/>
      <c r="H10" s="2"/>
    </row>
    <row r="11" spans="1:66" ht="49.5" customHeight="1" x14ac:dyDescent="0.25">
      <c r="A11" s="12">
        <v>2</v>
      </c>
      <c r="B11" s="13" t="s">
        <v>10</v>
      </c>
      <c r="C11" s="18" t="s">
        <v>11</v>
      </c>
      <c r="D11" s="19" t="s">
        <v>86</v>
      </c>
      <c r="E11" s="16">
        <v>1481344.41</v>
      </c>
      <c r="F11" s="17">
        <v>117495.8</v>
      </c>
      <c r="G11" s="2"/>
      <c r="H11" s="2"/>
    </row>
    <row r="12" spans="1:66" x14ac:dyDescent="0.25">
      <c r="A12" s="12">
        <v>3</v>
      </c>
      <c r="B12" s="13" t="s">
        <v>12</v>
      </c>
      <c r="C12" s="18" t="s">
        <v>13</v>
      </c>
      <c r="D12" s="19" t="s">
        <v>87</v>
      </c>
      <c r="E12" s="16">
        <v>2045666.09</v>
      </c>
      <c r="F12" s="17">
        <v>117690.08</v>
      </c>
      <c r="G12" s="2"/>
      <c r="H12" s="2"/>
    </row>
    <row r="13" spans="1:66" ht="15.75" x14ac:dyDescent="0.25">
      <c r="A13" s="12">
        <v>4</v>
      </c>
      <c r="B13" s="20" t="s">
        <v>14</v>
      </c>
      <c r="C13" s="18" t="s">
        <v>15</v>
      </c>
      <c r="D13" s="19" t="s">
        <v>88</v>
      </c>
      <c r="E13" s="16">
        <v>1798775.36</v>
      </c>
      <c r="F13" s="21">
        <f>36160.07+63023.97</f>
        <v>99184.040000000008</v>
      </c>
      <c r="G13" s="2"/>
      <c r="H13" s="2"/>
    </row>
    <row r="14" spans="1:66" ht="15.75" x14ac:dyDescent="0.25">
      <c r="A14" s="12">
        <v>5</v>
      </c>
      <c r="B14" s="20" t="s">
        <v>16</v>
      </c>
      <c r="C14" s="18" t="s">
        <v>17</v>
      </c>
      <c r="D14" s="19" t="s">
        <v>89</v>
      </c>
      <c r="E14" s="16">
        <v>1869315.57</v>
      </c>
      <c r="F14" s="41">
        <v>64156.35</v>
      </c>
      <c r="G14" s="2"/>
      <c r="H14" s="2"/>
    </row>
    <row r="15" spans="1:66" ht="15.75" x14ac:dyDescent="0.25">
      <c r="A15" s="12">
        <v>6</v>
      </c>
      <c r="B15" s="20" t="s">
        <v>18</v>
      </c>
      <c r="C15" s="18" t="s">
        <v>19</v>
      </c>
      <c r="D15" s="19" t="s">
        <v>90</v>
      </c>
      <c r="E15" s="16">
        <v>1481344.41</v>
      </c>
      <c r="F15" s="17">
        <f>71539.3+95775.92</f>
        <v>167315.22</v>
      </c>
      <c r="G15" s="2"/>
      <c r="H15" s="2"/>
    </row>
    <row r="16" spans="1:66" ht="15.75" x14ac:dyDescent="0.25">
      <c r="A16" s="12">
        <v>7</v>
      </c>
      <c r="B16" s="20" t="s">
        <v>20</v>
      </c>
      <c r="C16" s="18" t="s">
        <v>21</v>
      </c>
      <c r="D16" s="19" t="s">
        <v>91</v>
      </c>
      <c r="E16" s="16">
        <v>2454967.62</v>
      </c>
      <c r="F16" s="17">
        <v>151198.29</v>
      </c>
      <c r="G16" s="2"/>
      <c r="H16" s="2"/>
    </row>
    <row r="17" spans="1:10" ht="31.5" x14ac:dyDescent="0.25">
      <c r="A17" s="12">
        <v>8</v>
      </c>
      <c r="B17" s="20" t="s">
        <v>22</v>
      </c>
      <c r="C17" s="18" t="s">
        <v>23</v>
      </c>
      <c r="D17" s="19" t="s">
        <v>92</v>
      </c>
      <c r="E17" s="16">
        <v>1963974.1</v>
      </c>
      <c r="F17" s="17">
        <v>118261.22</v>
      </c>
      <c r="G17" s="2"/>
      <c r="H17" s="2"/>
    </row>
    <row r="18" spans="1:10" ht="15.75" x14ac:dyDescent="0.25">
      <c r="A18" s="12">
        <v>9</v>
      </c>
      <c r="B18" s="20" t="s">
        <v>24</v>
      </c>
      <c r="C18" s="18" t="s">
        <v>25</v>
      </c>
      <c r="D18" s="19" t="s">
        <v>93</v>
      </c>
      <c r="E18" s="16">
        <v>1472980.57</v>
      </c>
      <c r="F18" s="17">
        <f>127467.96+108001.83</f>
        <v>235469.79</v>
      </c>
      <c r="H18" s="2"/>
    </row>
    <row r="19" spans="1:10" ht="41.25" customHeight="1" x14ac:dyDescent="0.25">
      <c r="A19" s="12">
        <v>10</v>
      </c>
      <c r="B19" s="20" t="s">
        <v>26</v>
      </c>
      <c r="C19" s="18" t="s">
        <v>27</v>
      </c>
      <c r="D19" s="19" t="s">
        <v>94</v>
      </c>
      <c r="E19" s="16">
        <v>1999045.06</v>
      </c>
      <c r="F19" s="17">
        <v>36513.46</v>
      </c>
      <c r="H19" s="2"/>
    </row>
    <row r="20" spans="1:10" ht="15.75" x14ac:dyDescent="0.25">
      <c r="A20" s="12">
        <v>11</v>
      </c>
      <c r="B20" s="22" t="s">
        <v>28</v>
      </c>
      <c r="C20" s="18" t="s">
        <v>29</v>
      </c>
      <c r="D20" s="19" t="s">
        <v>95</v>
      </c>
      <c r="E20" s="16">
        <v>1543122.5</v>
      </c>
      <c r="F20" s="17">
        <f>66287.45+39802.36</f>
        <v>106089.81</v>
      </c>
      <c r="H20" s="2"/>
    </row>
    <row r="21" spans="1:10" ht="31.5" x14ac:dyDescent="0.25">
      <c r="A21" s="12">
        <v>12</v>
      </c>
      <c r="B21" s="20" t="s">
        <v>30</v>
      </c>
      <c r="C21" s="18" t="s">
        <v>27</v>
      </c>
      <c r="D21" s="19" t="s">
        <v>96</v>
      </c>
      <c r="E21" s="16">
        <v>1788619.27</v>
      </c>
      <c r="F21" s="17">
        <v>85319.32</v>
      </c>
      <c r="H21" s="2"/>
    </row>
    <row r="22" spans="1:10" ht="31.5" x14ac:dyDescent="0.25">
      <c r="A22" s="12">
        <v>13</v>
      </c>
      <c r="B22" s="20" t="s">
        <v>31</v>
      </c>
      <c r="C22" s="18" t="s">
        <v>19</v>
      </c>
      <c r="D22" s="19" t="s">
        <v>97</v>
      </c>
      <c r="E22" s="16">
        <v>2034116.03</v>
      </c>
      <c r="F22" s="17">
        <v>74565.320000000007</v>
      </c>
      <c r="H22" s="2"/>
    </row>
    <row r="23" spans="1:10" ht="31.5" customHeight="1" x14ac:dyDescent="0.25">
      <c r="A23" s="12">
        <v>14</v>
      </c>
      <c r="B23" s="20" t="s">
        <v>32</v>
      </c>
      <c r="C23" s="18" t="s">
        <v>33</v>
      </c>
      <c r="D23" s="19" t="s">
        <v>98</v>
      </c>
      <c r="E23" s="16">
        <v>1402838.64</v>
      </c>
      <c r="F23" s="17">
        <v>61311.6</v>
      </c>
      <c r="H23" s="2"/>
    </row>
    <row r="24" spans="1:10" ht="15.75" x14ac:dyDescent="0.25">
      <c r="A24" s="12">
        <v>15</v>
      </c>
      <c r="B24" s="20" t="s">
        <v>34</v>
      </c>
      <c r="C24" s="18" t="s">
        <v>35</v>
      </c>
      <c r="D24" s="19" t="s">
        <v>99</v>
      </c>
      <c r="E24" s="16">
        <v>2490038.59</v>
      </c>
      <c r="F24" s="17">
        <v>88000.1</v>
      </c>
      <c r="H24" s="2"/>
    </row>
    <row r="25" spans="1:10" ht="15.75" x14ac:dyDescent="0.25">
      <c r="A25" s="12">
        <v>16</v>
      </c>
      <c r="B25" s="20" t="s">
        <v>36</v>
      </c>
      <c r="C25" s="18" t="s">
        <v>15</v>
      </c>
      <c r="D25" s="19" t="s">
        <v>100</v>
      </c>
      <c r="E25" s="16">
        <v>1798775.36</v>
      </c>
      <c r="F25" s="17">
        <f>73300.92+90078.3</f>
        <v>163379.22</v>
      </c>
      <c r="H25" s="3"/>
      <c r="I25" s="3"/>
      <c r="J25" s="3"/>
    </row>
    <row r="26" spans="1:10" ht="31.5" x14ac:dyDescent="0.25">
      <c r="A26" s="12">
        <v>17</v>
      </c>
      <c r="B26" s="20" t="s">
        <v>37</v>
      </c>
      <c r="C26" s="18" t="s">
        <v>25</v>
      </c>
      <c r="D26" s="19" t="s">
        <v>101</v>
      </c>
      <c r="E26" s="16">
        <v>1718477.33</v>
      </c>
      <c r="F26" s="17">
        <v>112349.6</v>
      </c>
      <c r="H26" s="3"/>
      <c r="I26" s="3"/>
      <c r="J26" s="3"/>
    </row>
    <row r="27" spans="1:10" ht="15.75" x14ac:dyDescent="0.25">
      <c r="A27" s="12">
        <v>18</v>
      </c>
      <c r="B27" s="20" t="s">
        <v>38</v>
      </c>
      <c r="C27" s="18" t="s">
        <v>39</v>
      </c>
      <c r="D27" s="19" t="s">
        <v>102</v>
      </c>
      <c r="E27" s="16">
        <v>1367767.67</v>
      </c>
      <c r="F27" s="17">
        <v>101823.82</v>
      </c>
      <c r="H27" s="3"/>
      <c r="I27" s="3"/>
      <c r="J27" s="3"/>
    </row>
    <row r="28" spans="1:10" ht="15.75" x14ac:dyDescent="0.25">
      <c r="A28" s="12">
        <v>19</v>
      </c>
      <c r="B28" s="20" t="s">
        <v>40</v>
      </c>
      <c r="C28" s="18" t="s">
        <v>9</v>
      </c>
      <c r="D28" s="19" t="s">
        <v>103</v>
      </c>
      <c r="E28" s="16">
        <v>1227483.81</v>
      </c>
      <c r="F28" s="17">
        <v>250000</v>
      </c>
      <c r="H28" s="3"/>
      <c r="I28" s="3"/>
      <c r="J28" s="3"/>
    </row>
    <row r="29" spans="1:10" ht="31.5" x14ac:dyDescent="0.25">
      <c r="A29" s="12">
        <v>20</v>
      </c>
      <c r="B29" s="20" t="s">
        <v>41</v>
      </c>
      <c r="C29" s="18" t="s">
        <v>42</v>
      </c>
      <c r="D29" s="19" t="s">
        <v>104</v>
      </c>
      <c r="E29" s="16">
        <v>2104257.96</v>
      </c>
      <c r="F29" s="17">
        <v>100461.46</v>
      </c>
      <c r="H29" s="3"/>
      <c r="I29" s="3"/>
      <c r="J29" s="3"/>
    </row>
    <row r="30" spans="1:10" ht="15.75" x14ac:dyDescent="0.25">
      <c r="A30" s="12">
        <v>21</v>
      </c>
      <c r="B30" s="20" t="s">
        <v>43</v>
      </c>
      <c r="C30" s="18" t="s">
        <v>29</v>
      </c>
      <c r="D30" s="19" t="s">
        <v>105</v>
      </c>
      <c r="E30" s="16">
        <v>1648335.4</v>
      </c>
      <c r="F30" s="17">
        <f>100000+49835.72</f>
        <v>149835.72</v>
      </c>
      <c r="H30" s="3"/>
      <c r="I30" s="3"/>
      <c r="J30" s="3"/>
    </row>
    <row r="31" spans="1:10" ht="32.25" customHeight="1" x14ac:dyDescent="0.25">
      <c r="A31" s="12">
        <v>22</v>
      </c>
      <c r="B31" s="20" t="s">
        <v>44</v>
      </c>
      <c r="C31" s="18" t="s">
        <v>39</v>
      </c>
      <c r="D31" s="19" t="s">
        <v>106</v>
      </c>
      <c r="E31" s="16">
        <v>1893832.16</v>
      </c>
      <c r="F31" s="17">
        <v>94249</v>
      </c>
      <c r="H31" s="2"/>
    </row>
    <row r="32" spans="1:10" ht="15.75" x14ac:dyDescent="0.25">
      <c r="A32" s="12">
        <v>23</v>
      </c>
      <c r="B32" s="20" t="s">
        <v>45</v>
      </c>
      <c r="C32" s="18" t="s">
        <v>33</v>
      </c>
      <c r="D32" s="19" t="s">
        <v>107</v>
      </c>
      <c r="E32" s="16">
        <v>1648335.4</v>
      </c>
      <c r="F32" s="17">
        <v>55881.68</v>
      </c>
      <c r="H32" s="2"/>
    </row>
    <row r="33" spans="1:10" x14ac:dyDescent="0.25">
      <c r="A33" s="12">
        <v>24</v>
      </c>
      <c r="B33" s="23" t="s">
        <v>46</v>
      </c>
      <c r="C33" s="18" t="s">
        <v>33</v>
      </c>
      <c r="D33" s="19" t="s">
        <v>108</v>
      </c>
      <c r="E33" s="16">
        <v>1648335.4</v>
      </c>
      <c r="F33" s="17">
        <v>49171.09</v>
      </c>
      <c r="H33" s="2"/>
    </row>
    <row r="34" spans="1:10" x14ac:dyDescent="0.25">
      <c r="A34" s="12">
        <v>25</v>
      </c>
      <c r="B34" s="23" t="s">
        <v>47</v>
      </c>
      <c r="C34" s="18" t="s">
        <v>23</v>
      </c>
      <c r="D34" s="24" t="s">
        <v>109</v>
      </c>
      <c r="E34" s="16">
        <v>1718477.33</v>
      </c>
      <c r="F34" s="17">
        <v>38600.5</v>
      </c>
      <c r="H34" s="2"/>
    </row>
    <row r="35" spans="1:10" x14ac:dyDescent="0.25">
      <c r="A35" s="12">
        <v>26</v>
      </c>
      <c r="B35" s="23" t="s">
        <v>48</v>
      </c>
      <c r="C35" s="18" t="s">
        <v>49</v>
      </c>
      <c r="D35" s="19" t="s">
        <v>110</v>
      </c>
      <c r="E35" s="16">
        <v>1788619.27</v>
      </c>
      <c r="F35" s="17">
        <f>71121.11+89201.17</f>
        <v>160322.28</v>
      </c>
      <c r="H35" s="2"/>
    </row>
    <row r="36" spans="1:10" x14ac:dyDescent="0.25">
      <c r="A36" s="12">
        <v>27</v>
      </c>
      <c r="B36" s="23" t="s">
        <v>50</v>
      </c>
      <c r="C36" s="18" t="s">
        <v>23</v>
      </c>
      <c r="D36" s="24" t="s">
        <v>111</v>
      </c>
      <c r="E36" s="16">
        <v>1788619.27</v>
      </c>
      <c r="F36" s="17">
        <f>78071.15+77411.05</f>
        <v>155482.20000000001</v>
      </c>
      <c r="H36" s="2"/>
    </row>
    <row r="37" spans="1:10" x14ac:dyDescent="0.25">
      <c r="A37" s="12">
        <v>28</v>
      </c>
      <c r="B37" s="23" t="s">
        <v>51</v>
      </c>
      <c r="C37" s="18" t="s">
        <v>42</v>
      </c>
      <c r="D37" s="19" t="s">
        <v>112</v>
      </c>
      <c r="E37" s="16">
        <v>1402838.64</v>
      </c>
      <c r="F37" s="17">
        <f>60268.57+63306.86</f>
        <v>123575.43</v>
      </c>
      <c r="H37" s="2"/>
    </row>
    <row r="38" spans="1:10" ht="30" x14ac:dyDescent="0.25">
      <c r="A38" s="12">
        <v>29</v>
      </c>
      <c r="B38" s="23" t="s">
        <v>52</v>
      </c>
      <c r="C38" s="18" t="s">
        <v>39</v>
      </c>
      <c r="D38" s="19" t="s">
        <v>113</v>
      </c>
      <c r="E38" s="16">
        <v>1508051.54</v>
      </c>
      <c r="F38" s="17">
        <v>100730.21</v>
      </c>
      <c r="H38" s="2"/>
    </row>
    <row r="39" spans="1:10" ht="30" x14ac:dyDescent="0.25">
      <c r="A39" s="12">
        <v>30</v>
      </c>
      <c r="B39" s="23" t="s">
        <v>53</v>
      </c>
      <c r="C39" s="18" t="s">
        <v>25</v>
      </c>
      <c r="D39" s="19" t="s">
        <v>114</v>
      </c>
      <c r="E39" s="16">
        <v>1788619.27</v>
      </c>
      <c r="F39" s="17">
        <v>89767.03</v>
      </c>
      <c r="H39" s="2"/>
    </row>
    <row r="40" spans="1:10" x14ac:dyDescent="0.25">
      <c r="A40" s="12">
        <v>31</v>
      </c>
      <c r="B40" s="23" t="s">
        <v>54</v>
      </c>
      <c r="C40" s="18" t="s">
        <v>49</v>
      </c>
      <c r="D40" s="19" t="s">
        <v>115</v>
      </c>
      <c r="E40" s="16">
        <v>1402838.64</v>
      </c>
      <c r="F40" s="17">
        <f>35191.09+45300.33</f>
        <v>80491.42</v>
      </c>
      <c r="H40" s="2"/>
    </row>
    <row r="41" spans="1:10" x14ac:dyDescent="0.25">
      <c r="A41" s="12">
        <v>32</v>
      </c>
      <c r="B41" s="23" t="s">
        <v>55</v>
      </c>
      <c r="C41" s="18" t="s">
        <v>33</v>
      </c>
      <c r="D41" s="19" t="s">
        <v>116</v>
      </c>
      <c r="E41" s="16">
        <v>2525109.5499999998</v>
      </c>
      <c r="F41" s="17">
        <v>95847.54</v>
      </c>
      <c r="H41" s="2"/>
    </row>
    <row r="42" spans="1:10" x14ac:dyDescent="0.2">
      <c r="A42" s="12">
        <v>33</v>
      </c>
      <c r="B42" s="23" t="s">
        <v>56</v>
      </c>
      <c r="C42" s="18" t="s">
        <v>9</v>
      </c>
      <c r="D42" s="19" t="s">
        <v>117</v>
      </c>
      <c r="E42" s="16">
        <v>2314683.7599999998</v>
      </c>
      <c r="F42" s="17">
        <v>125482.96</v>
      </c>
      <c r="H42" s="42"/>
      <c r="J42" s="3"/>
    </row>
    <row r="43" spans="1:10" x14ac:dyDescent="0.2">
      <c r="A43" s="12">
        <v>34</v>
      </c>
      <c r="B43" s="23" t="s">
        <v>57</v>
      </c>
      <c r="C43" s="18" t="s">
        <v>42</v>
      </c>
      <c r="D43" s="19" t="s">
        <v>118</v>
      </c>
      <c r="E43" s="16">
        <v>2525109.5499999998</v>
      </c>
      <c r="F43" s="17">
        <v>53220.38</v>
      </c>
      <c r="H43" s="42"/>
      <c r="J43" s="3"/>
    </row>
    <row r="44" spans="1:10" x14ac:dyDescent="0.25">
      <c r="A44" s="12">
        <v>35</v>
      </c>
      <c r="B44" s="23" t="s">
        <v>58</v>
      </c>
      <c r="C44" s="18" t="s">
        <v>11</v>
      </c>
      <c r="D44" s="19" t="s">
        <v>119</v>
      </c>
      <c r="E44" s="16">
        <v>1227483.81</v>
      </c>
      <c r="F44" s="17">
        <f>59920.95+46735.49</f>
        <v>106656.44</v>
      </c>
      <c r="H44" s="2"/>
      <c r="J44" s="3"/>
    </row>
    <row r="45" spans="1:10" x14ac:dyDescent="0.25">
      <c r="A45" s="12">
        <v>36</v>
      </c>
      <c r="B45" s="25" t="s">
        <v>59</v>
      </c>
      <c r="C45" s="18" t="s">
        <v>15</v>
      </c>
      <c r="D45" s="19" t="s">
        <v>120</v>
      </c>
      <c r="E45" s="26">
        <v>1367767.67</v>
      </c>
      <c r="F45" s="17">
        <f>250000+31687.9</f>
        <v>281687.90000000002</v>
      </c>
      <c r="H45" s="2"/>
      <c r="J45" s="3"/>
    </row>
    <row r="46" spans="1:10" ht="30" x14ac:dyDescent="0.25">
      <c r="A46" s="28">
        <v>37</v>
      </c>
      <c r="B46" s="13" t="s">
        <v>60</v>
      </c>
      <c r="C46" s="18" t="s">
        <v>27</v>
      </c>
      <c r="D46" s="29" t="s">
        <v>121</v>
      </c>
      <c r="E46" s="16">
        <v>1543122.5</v>
      </c>
      <c r="F46" s="27">
        <f>26532.55+45778.19</f>
        <v>72310.740000000005</v>
      </c>
      <c r="H46" s="2"/>
      <c r="J46" s="3"/>
    </row>
    <row r="47" spans="1:10" x14ac:dyDescent="0.25">
      <c r="A47" s="28">
        <v>38</v>
      </c>
      <c r="B47" s="13" t="s">
        <v>61</v>
      </c>
      <c r="C47" s="18" t="s">
        <v>9</v>
      </c>
      <c r="D47" s="30" t="s">
        <v>122</v>
      </c>
      <c r="E47" s="16">
        <v>1472980.57</v>
      </c>
      <c r="F47" s="27">
        <f>49396.94+74082.81</f>
        <v>123479.75</v>
      </c>
      <c r="H47" s="2"/>
      <c r="J47" s="3"/>
    </row>
    <row r="48" spans="1:10" x14ac:dyDescent="0.25">
      <c r="A48" s="28">
        <v>39</v>
      </c>
      <c r="B48" s="13" t="s">
        <v>62</v>
      </c>
      <c r="C48" s="18" t="s">
        <v>49</v>
      </c>
      <c r="D48" s="29" t="s">
        <v>123</v>
      </c>
      <c r="E48" s="16">
        <v>2349754.7200000002</v>
      </c>
      <c r="F48" s="27">
        <f>73796.01+129940.05</f>
        <v>203736.06</v>
      </c>
      <c r="H48" s="2"/>
    </row>
    <row r="49" spans="1:10" x14ac:dyDescent="0.25">
      <c r="A49" s="28">
        <v>40</v>
      </c>
      <c r="B49" s="13" t="s">
        <v>63</v>
      </c>
      <c r="C49" s="18" t="s">
        <v>27</v>
      </c>
      <c r="D49" s="19" t="s">
        <v>124</v>
      </c>
      <c r="E49" s="16">
        <v>1613264.44</v>
      </c>
      <c r="F49" s="21">
        <f>98645.44+92610.45</f>
        <v>191255.89</v>
      </c>
      <c r="H49" s="2"/>
    </row>
    <row r="50" spans="1:10" x14ac:dyDescent="0.25">
      <c r="A50" s="28">
        <v>41</v>
      </c>
      <c r="B50" s="13" t="s">
        <v>64</v>
      </c>
      <c r="C50" s="18" t="s">
        <v>17</v>
      </c>
      <c r="D50" s="29" t="s">
        <v>125</v>
      </c>
      <c r="E50" s="16">
        <v>1999045.06</v>
      </c>
      <c r="F50" s="21">
        <v>112315.55</v>
      </c>
      <c r="H50" s="2"/>
    </row>
    <row r="51" spans="1:10" x14ac:dyDescent="0.25">
      <c r="A51" s="28">
        <v>42</v>
      </c>
      <c r="B51" s="13" t="s">
        <v>65</v>
      </c>
      <c r="C51" s="18" t="s">
        <v>35</v>
      </c>
      <c r="D51" s="31" t="s">
        <v>126</v>
      </c>
      <c r="E51" s="16">
        <v>1788619.27</v>
      </c>
      <c r="F51" s="17">
        <v>60700.13</v>
      </c>
      <c r="H51" s="2"/>
      <c r="J51" s="3"/>
    </row>
    <row r="52" spans="1:10" ht="30" x14ac:dyDescent="0.25">
      <c r="A52" s="28">
        <v>43</v>
      </c>
      <c r="B52" s="13" t="s">
        <v>66</v>
      </c>
      <c r="C52" s="18" t="s">
        <v>11</v>
      </c>
      <c r="D52" s="29" t="s">
        <v>127</v>
      </c>
      <c r="E52" s="16">
        <v>1858761.2</v>
      </c>
      <c r="F52" s="17">
        <v>57782.27</v>
      </c>
      <c r="H52" s="2"/>
      <c r="J52" s="3"/>
    </row>
    <row r="53" spans="1:10" x14ac:dyDescent="0.25">
      <c r="A53" s="28">
        <v>44</v>
      </c>
      <c r="B53" s="13" t="s">
        <v>67</v>
      </c>
      <c r="C53" s="18" t="s">
        <v>68</v>
      </c>
      <c r="D53" s="32" t="s">
        <v>128</v>
      </c>
      <c r="E53" s="16">
        <v>1297625.74</v>
      </c>
      <c r="F53" s="17">
        <v>67854</v>
      </c>
      <c r="H53" s="2"/>
      <c r="J53" s="3"/>
    </row>
    <row r="54" spans="1:10" x14ac:dyDescent="0.25">
      <c r="A54" s="28">
        <v>45</v>
      </c>
      <c r="B54" s="13" t="s">
        <v>69</v>
      </c>
      <c r="C54" s="18" t="s">
        <v>21</v>
      </c>
      <c r="D54" s="19" t="s">
        <v>129</v>
      </c>
      <c r="E54" s="16">
        <v>1788619.27</v>
      </c>
      <c r="F54" s="17">
        <v>85824.04</v>
      </c>
      <c r="H54" s="2"/>
      <c r="J54" s="3"/>
    </row>
    <row r="55" spans="1:10" x14ac:dyDescent="0.25">
      <c r="A55" s="28">
        <v>46</v>
      </c>
      <c r="B55" s="25" t="s">
        <v>70</v>
      </c>
      <c r="C55" s="18" t="s">
        <v>71</v>
      </c>
      <c r="D55" s="30" t="s">
        <v>130</v>
      </c>
      <c r="E55" s="26">
        <v>1543122.5</v>
      </c>
      <c r="F55" s="27">
        <v>46703.73</v>
      </c>
      <c r="H55" s="2"/>
      <c r="J55" s="3"/>
    </row>
    <row r="56" spans="1:10" ht="30" x14ac:dyDescent="0.25">
      <c r="A56" s="28">
        <v>47</v>
      </c>
      <c r="B56" s="13" t="s">
        <v>72</v>
      </c>
      <c r="C56" s="18" t="s">
        <v>73</v>
      </c>
      <c r="D56" s="33" t="s">
        <v>131</v>
      </c>
      <c r="E56" s="16">
        <v>1297625.74</v>
      </c>
      <c r="F56" s="17">
        <f>76816.39+57712.86</f>
        <v>134529.25</v>
      </c>
      <c r="H56" s="2"/>
    </row>
    <row r="57" spans="1:10" x14ac:dyDescent="0.25">
      <c r="A57" s="28">
        <v>48</v>
      </c>
      <c r="B57" s="13" t="s">
        <v>74</v>
      </c>
      <c r="C57" s="18" t="s">
        <v>23</v>
      </c>
      <c r="D57" s="19" t="s">
        <v>138</v>
      </c>
      <c r="E57" s="16">
        <v>1543122.5</v>
      </c>
      <c r="F57" s="17">
        <v>111484.61</v>
      </c>
      <c r="H57" s="2"/>
    </row>
    <row r="58" spans="1:10" x14ac:dyDescent="0.25">
      <c r="A58" s="28">
        <v>49</v>
      </c>
      <c r="B58" s="13" t="s">
        <v>75</v>
      </c>
      <c r="C58" s="18" t="s">
        <v>68</v>
      </c>
      <c r="D58" s="19" t="s">
        <v>132</v>
      </c>
      <c r="E58" s="16">
        <v>1262554.78</v>
      </c>
      <c r="F58" s="17">
        <v>22568.639999999999</v>
      </c>
      <c r="H58" s="2"/>
    </row>
    <row r="59" spans="1:10" x14ac:dyDescent="0.25">
      <c r="A59" s="34">
        <v>50</v>
      </c>
      <c r="B59" s="25" t="s">
        <v>76</v>
      </c>
      <c r="C59" s="18" t="s">
        <v>49</v>
      </c>
      <c r="D59" s="35" t="s">
        <v>133</v>
      </c>
      <c r="E59" s="26">
        <v>1683406.37</v>
      </c>
      <c r="F59" s="27">
        <v>24190.07</v>
      </c>
      <c r="H59" s="2"/>
      <c r="I59" s="3"/>
    </row>
    <row r="60" spans="1:10" x14ac:dyDescent="0.25">
      <c r="A60" s="34">
        <v>51</v>
      </c>
      <c r="B60" s="13" t="s">
        <v>77</v>
      </c>
      <c r="C60" s="18" t="s">
        <v>42</v>
      </c>
      <c r="D60" s="19" t="s">
        <v>134</v>
      </c>
      <c r="E60" s="16">
        <v>1402838.64</v>
      </c>
      <c r="F60" s="17">
        <v>72842.67</v>
      </c>
      <c r="H60" s="2"/>
    </row>
    <row r="61" spans="1:10" x14ac:dyDescent="0.25">
      <c r="A61" s="34">
        <v>52</v>
      </c>
      <c r="B61" s="13" t="s">
        <v>78</v>
      </c>
      <c r="C61" s="18" t="s">
        <v>79</v>
      </c>
      <c r="D61" s="19" t="s">
        <v>135</v>
      </c>
      <c r="E61" s="16">
        <v>1578193.47</v>
      </c>
      <c r="F61" s="17">
        <v>47864.01</v>
      </c>
      <c r="H61" s="2"/>
    </row>
    <row r="62" spans="1:10" x14ac:dyDescent="0.25">
      <c r="A62" s="34">
        <v>53</v>
      </c>
      <c r="B62" s="13" t="s">
        <v>80</v>
      </c>
      <c r="C62" s="18" t="s">
        <v>33</v>
      </c>
      <c r="D62" s="19" t="s">
        <v>136</v>
      </c>
      <c r="E62" s="16">
        <v>1648335.4</v>
      </c>
      <c r="F62" s="17">
        <v>42558.53</v>
      </c>
      <c r="H62" s="2"/>
      <c r="I62" s="3"/>
    </row>
    <row r="63" spans="1:10" ht="30.75" thickBot="1" x14ac:dyDescent="0.3">
      <c r="A63" s="34">
        <v>54</v>
      </c>
      <c r="B63" s="36" t="s">
        <v>81</v>
      </c>
      <c r="C63" s="37" t="s">
        <v>73</v>
      </c>
      <c r="D63" s="38" t="s">
        <v>137</v>
      </c>
      <c r="E63" s="39">
        <v>1297625.74</v>
      </c>
      <c r="F63" s="43">
        <f>54414.55+57798.91</f>
        <v>112213.46</v>
      </c>
      <c r="H63" s="2"/>
    </row>
    <row r="64" spans="1:10" ht="30.75" customHeight="1" thickBot="1" x14ac:dyDescent="0.3">
      <c r="A64" s="52" t="s">
        <v>82</v>
      </c>
      <c r="B64" s="53"/>
      <c r="C64" s="53"/>
      <c r="D64" s="53"/>
      <c r="E64" s="40">
        <f>SUM(E10:E63)</f>
        <v>92619389.11999999</v>
      </c>
      <c r="F64" s="40">
        <f>SUM(F10:F63)</f>
        <v>5663256.8499999996</v>
      </c>
      <c r="H64" s="2"/>
    </row>
    <row r="65" spans="1:8" x14ac:dyDescent="0.25">
      <c r="H65" s="2"/>
    </row>
    <row r="66" spans="1:8" ht="22.5" customHeight="1" x14ac:dyDescent="0.25">
      <c r="A66" s="44"/>
      <c r="B66" s="44"/>
      <c r="C66" s="44"/>
      <c r="D66" s="44"/>
      <c r="H66" s="2"/>
    </row>
    <row r="67" spans="1:8" x14ac:dyDescent="0.25">
      <c r="H67" s="2"/>
    </row>
    <row r="68" spans="1:8" x14ac:dyDescent="0.25">
      <c r="H68" s="2"/>
    </row>
    <row r="69" spans="1:8" x14ac:dyDescent="0.25">
      <c r="H69" s="2"/>
    </row>
    <row r="70" spans="1:8" x14ac:dyDescent="0.25">
      <c r="H70" s="2"/>
    </row>
    <row r="71" spans="1:8" x14ac:dyDescent="0.25">
      <c r="H71" s="2"/>
    </row>
    <row r="72" spans="1:8" x14ac:dyDescent="0.25">
      <c r="H72" s="2"/>
    </row>
    <row r="73" spans="1:8" x14ac:dyDescent="0.25">
      <c r="H73" s="2"/>
    </row>
    <row r="74" spans="1:8" x14ac:dyDescent="0.25">
      <c r="H74" s="2"/>
    </row>
    <row r="75" spans="1:8" x14ac:dyDescent="0.25">
      <c r="H75" s="2"/>
    </row>
    <row r="76" spans="1:8" x14ac:dyDescent="0.25">
      <c r="H76" s="2"/>
    </row>
    <row r="77" spans="1:8" x14ac:dyDescent="0.25">
      <c r="H77" s="2"/>
    </row>
    <row r="78" spans="1:8" x14ac:dyDescent="0.25">
      <c r="H78" s="2"/>
    </row>
    <row r="79" spans="1:8" x14ac:dyDescent="0.25">
      <c r="H79" s="2"/>
    </row>
    <row r="80" spans="1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  <row r="94" spans="8:8" x14ac:dyDescent="0.25">
      <c r="H94" s="2"/>
    </row>
    <row r="95" spans="8:8" x14ac:dyDescent="0.25">
      <c r="H95" s="2"/>
    </row>
    <row r="96" spans="8:8" x14ac:dyDescent="0.25">
      <c r="H96" s="2"/>
    </row>
    <row r="97" spans="8:8" x14ac:dyDescent="0.25">
      <c r="H97" s="2"/>
    </row>
    <row r="98" spans="8:8" x14ac:dyDescent="0.25">
      <c r="H98" s="2"/>
    </row>
    <row r="99" spans="8:8" x14ac:dyDescent="0.25">
      <c r="H99" s="2"/>
    </row>
    <row r="100" spans="8:8" x14ac:dyDescent="0.25">
      <c r="H100" s="2"/>
    </row>
    <row r="101" spans="8:8" x14ac:dyDescent="0.25">
      <c r="H101" s="2"/>
    </row>
    <row r="102" spans="8:8" x14ac:dyDescent="0.25">
      <c r="H102" s="2"/>
    </row>
    <row r="103" spans="8:8" x14ac:dyDescent="0.25">
      <c r="H103" s="2"/>
    </row>
    <row r="104" spans="8:8" x14ac:dyDescent="0.25">
      <c r="H104" s="2"/>
    </row>
    <row r="105" spans="8:8" x14ac:dyDescent="0.25">
      <c r="H105" s="2"/>
    </row>
    <row r="106" spans="8:8" x14ac:dyDescent="0.25">
      <c r="H106" s="2"/>
    </row>
    <row r="107" spans="8:8" x14ac:dyDescent="0.25">
      <c r="H107" s="2"/>
    </row>
    <row r="108" spans="8:8" x14ac:dyDescent="0.25">
      <c r="H108" s="2"/>
    </row>
    <row r="109" spans="8:8" x14ac:dyDescent="0.25">
      <c r="H109" s="2"/>
    </row>
    <row r="110" spans="8:8" x14ac:dyDescent="0.25">
      <c r="H110" s="2"/>
    </row>
    <row r="111" spans="8:8" x14ac:dyDescent="0.25">
      <c r="H111" s="2"/>
    </row>
    <row r="112" spans="8:8" x14ac:dyDescent="0.25">
      <c r="H112" s="2"/>
    </row>
    <row r="113" spans="8:8" x14ac:dyDescent="0.25">
      <c r="H113" s="2"/>
    </row>
    <row r="114" spans="8:8" x14ac:dyDescent="0.25">
      <c r="H114" s="2"/>
    </row>
    <row r="115" spans="8:8" x14ac:dyDescent="0.25">
      <c r="H115" s="2"/>
    </row>
    <row r="116" spans="8:8" x14ac:dyDescent="0.25">
      <c r="H116" s="2"/>
    </row>
    <row r="117" spans="8:8" x14ac:dyDescent="0.25">
      <c r="H117" s="2"/>
    </row>
    <row r="118" spans="8:8" x14ac:dyDescent="0.25">
      <c r="H118" s="2"/>
    </row>
    <row r="119" spans="8:8" x14ac:dyDescent="0.25">
      <c r="H119" s="2"/>
    </row>
    <row r="120" spans="8:8" x14ac:dyDescent="0.25">
      <c r="H120" s="2"/>
    </row>
    <row r="121" spans="8:8" x14ac:dyDescent="0.25">
      <c r="H121" s="2"/>
    </row>
    <row r="122" spans="8:8" x14ac:dyDescent="0.25">
      <c r="H122" s="2"/>
    </row>
    <row r="123" spans="8:8" x14ac:dyDescent="0.25">
      <c r="H123" s="2"/>
    </row>
    <row r="124" spans="8:8" x14ac:dyDescent="0.25">
      <c r="H124" s="2"/>
    </row>
    <row r="125" spans="8:8" x14ac:dyDescent="0.25">
      <c r="H125" s="2"/>
    </row>
    <row r="126" spans="8:8" x14ac:dyDescent="0.25">
      <c r="H126" s="2"/>
    </row>
    <row r="127" spans="8:8" x14ac:dyDescent="0.25">
      <c r="H127" s="2"/>
    </row>
    <row r="128" spans="8:8" x14ac:dyDescent="0.25">
      <c r="H128" s="2"/>
    </row>
    <row r="129" spans="8:8" x14ac:dyDescent="0.25">
      <c r="H129" s="2"/>
    </row>
    <row r="130" spans="8:8" x14ac:dyDescent="0.25">
      <c r="H130" s="2"/>
    </row>
    <row r="131" spans="8:8" x14ac:dyDescent="0.25">
      <c r="H131" s="2"/>
    </row>
    <row r="132" spans="8:8" x14ac:dyDescent="0.25">
      <c r="H132" s="2"/>
    </row>
    <row r="133" spans="8:8" x14ac:dyDescent="0.25">
      <c r="H133" s="2"/>
    </row>
    <row r="134" spans="8:8" x14ac:dyDescent="0.25">
      <c r="H134" s="2"/>
    </row>
    <row r="135" spans="8:8" x14ac:dyDescent="0.25">
      <c r="H135" s="2"/>
    </row>
    <row r="136" spans="8:8" x14ac:dyDescent="0.25">
      <c r="H136" s="2"/>
    </row>
    <row r="137" spans="8:8" x14ac:dyDescent="0.25">
      <c r="H137" s="2"/>
    </row>
    <row r="138" spans="8:8" x14ac:dyDescent="0.25">
      <c r="H138" s="2"/>
    </row>
    <row r="139" spans="8:8" x14ac:dyDescent="0.25">
      <c r="H139" s="2"/>
    </row>
    <row r="140" spans="8:8" x14ac:dyDescent="0.25">
      <c r="H140" s="2"/>
    </row>
    <row r="141" spans="8:8" x14ac:dyDescent="0.25">
      <c r="H141" s="2"/>
    </row>
    <row r="142" spans="8:8" x14ac:dyDescent="0.25">
      <c r="H142" s="2"/>
    </row>
    <row r="143" spans="8:8" x14ac:dyDescent="0.25">
      <c r="H143" s="2"/>
    </row>
    <row r="144" spans="8:8" x14ac:dyDescent="0.25">
      <c r="H144" s="2"/>
    </row>
    <row r="145" spans="8:8" x14ac:dyDescent="0.25">
      <c r="H145" s="2"/>
    </row>
    <row r="146" spans="8:8" x14ac:dyDescent="0.25">
      <c r="H146" s="2"/>
    </row>
    <row r="147" spans="8:8" x14ac:dyDescent="0.25">
      <c r="H147" s="2"/>
    </row>
    <row r="148" spans="8:8" x14ac:dyDescent="0.25">
      <c r="H148" s="2"/>
    </row>
    <row r="149" spans="8:8" x14ac:dyDescent="0.25">
      <c r="H149" s="2"/>
    </row>
    <row r="150" spans="8:8" x14ac:dyDescent="0.25">
      <c r="H150" s="2"/>
    </row>
    <row r="151" spans="8:8" x14ac:dyDescent="0.25">
      <c r="H151" s="2"/>
    </row>
    <row r="152" spans="8:8" x14ac:dyDescent="0.25">
      <c r="H152" s="2"/>
    </row>
    <row r="153" spans="8:8" x14ac:dyDescent="0.25">
      <c r="H153" s="2"/>
    </row>
    <row r="154" spans="8:8" x14ac:dyDescent="0.25">
      <c r="H154" s="2"/>
    </row>
    <row r="155" spans="8:8" x14ac:dyDescent="0.25">
      <c r="H155" s="2"/>
    </row>
    <row r="156" spans="8:8" x14ac:dyDescent="0.25">
      <c r="H156" s="2"/>
    </row>
    <row r="157" spans="8:8" x14ac:dyDescent="0.25">
      <c r="H157" s="2"/>
    </row>
    <row r="158" spans="8:8" x14ac:dyDescent="0.25">
      <c r="H158" s="2"/>
    </row>
    <row r="159" spans="8:8" x14ac:dyDescent="0.25">
      <c r="H159" s="2"/>
    </row>
    <row r="160" spans="8:8" x14ac:dyDescent="0.25">
      <c r="H160" s="2"/>
    </row>
    <row r="161" spans="8:8" x14ac:dyDescent="0.25">
      <c r="H161" s="2"/>
    </row>
    <row r="162" spans="8:8" x14ac:dyDescent="0.25">
      <c r="H162" s="2"/>
    </row>
    <row r="163" spans="8:8" x14ac:dyDescent="0.25">
      <c r="H163" s="2"/>
    </row>
    <row r="164" spans="8:8" x14ac:dyDescent="0.25">
      <c r="H164" s="2"/>
    </row>
    <row r="165" spans="8:8" x14ac:dyDescent="0.25">
      <c r="H165" s="2"/>
    </row>
    <row r="166" spans="8:8" x14ac:dyDescent="0.25">
      <c r="H166" s="2"/>
    </row>
    <row r="167" spans="8:8" x14ac:dyDescent="0.25">
      <c r="H167" s="2"/>
    </row>
    <row r="168" spans="8:8" x14ac:dyDescent="0.25">
      <c r="H168" s="2"/>
    </row>
    <row r="169" spans="8:8" x14ac:dyDescent="0.25">
      <c r="H169" s="2"/>
    </row>
    <row r="170" spans="8:8" x14ac:dyDescent="0.25">
      <c r="H170" s="2"/>
    </row>
    <row r="171" spans="8:8" x14ac:dyDescent="0.25">
      <c r="H171" s="2"/>
    </row>
    <row r="172" spans="8:8" x14ac:dyDescent="0.25">
      <c r="H172" s="2"/>
    </row>
    <row r="173" spans="8:8" x14ac:dyDescent="0.25">
      <c r="H173" s="2"/>
    </row>
    <row r="174" spans="8:8" x14ac:dyDescent="0.25">
      <c r="H174" s="2"/>
    </row>
    <row r="175" spans="8:8" x14ac:dyDescent="0.25">
      <c r="H175" s="2"/>
    </row>
    <row r="176" spans="8:8" x14ac:dyDescent="0.25">
      <c r="H176" s="2"/>
    </row>
    <row r="177" spans="8:8" x14ac:dyDescent="0.25">
      <c r="H177" s="2"/>
    </row>
    <row r="178" spans="8:8" x14ac:dyDescent="0.25">
      <c r="H178" s="2"/>
    </row>
    <row r="179" spans="8:8" x14ac:dyDescent="0.25">
      <c r="H179" s="2"/>
    </row>
    <row r="180" spans="8:8" x14ac:dyDescent="0.25">
      <c r="H180" s="2"/>
    </row>
    <row r="181" spans="8:8" x14ac:dyDescent="0.25">
      <c r="H181" s="2"/>
    </row>
    <row r="182" spans="8:8" x14ac:dyDescent="0.25">
      <c r="H182" s="2"/>
    </row>
    <row r="183" spans="8:8" x14ac:dyDescent="0.25">
      <c r="H183" s="2"/>
    </row>
    <row r="184" spans="8:8" x14ac:dyDescent="0.25">
      <c r="H184" s="2"/>
    </row>
    <row r="185" spans="8:8" x14ac:dyDescent="0.25">
      <c r="H185" s="2"/>
    </row>
    <row r="186" spans="8:8" x14ac:dyDescent="0.25">
      <c r="H186" s="2"/>
    </row>
    <row r="187" spans="8:8" x14ac:dyDescent="0.25">
      <c r="H187" s="2"/>
    </row>
    <row r="188" spans="8:8" x14ac:dyDescent="0.25">
      <c r="H188" s="2"/>
    </row>
    <row r="189" spans="8:8" x14ac:dyDescent="0.25">
      <c r="H189" s="2"/>
    </row>
    <row r="190" spans="8:8" x14ac:dyDescent="0.25">
      <c r="H190" s="2"/>
    </row>
    <row r="191" spans="8:8" x14ac:dyDescent="0.25">
      <c r="H191" s="2"/>
    </row>
    <row r="192" spans="8:8" x14ac:dyDescent="0.25">
      <c r="H192" s="2"/>
    </row>
    <row r="193" spans="8:8" x14ac:dyDescent="0.25">
      <c r="H193" s="2"/>
    </row>
    <row r="194" spans="8:8" x14ac:dyDescent="0.25">
      <c r="H194" s="2"/>
    </row>
    <row r="195" spans="8:8" x14ac:dyDescent="0.25">
      <c r="H195" s="2"/>
    </row>
    <row r="196" spans="8:8" x14ac:dyDescent="0.25">
      <c r="H196" s="2"/>
    </row>
    <row r="197" spans="8:8" x14ac:dyDescent="0.25">
      <c r="H197" s="2"/>
    </row>
    <row r="198" spans="8:8" x14ac:dyDescent="0.25">
      <c r="H198" s="2"/>
    </row>
    <row r="199" spans="8:8" x14ac:dyDescent="0.25">
      <c r="H199" s="2"/>
    </row>
    <row r="200" spans="8:8" x14ac:dyDescent="0.25">
      <c r="H200" s="2"/>
    </row>
    <row r="201" spans="8:8" x14ac:dyDescent="0.25">
      <c r="H201" s="2"/>
    </row>
    <row r="202" spans="8:8" x14ac:dyDescent="0.25">
      <c r="H202" s="2"/>
    </row>
    <row r="203" spans="8:8" x14ac:dyDescent="0.25">
      <c r="H203" s="2"/>
    </row>
    <row r="204" spans="8:8" x14ac:dyDescent="0.25">
      <c r="H204" s="2"/>
    </row>
    <row r="205" spans="8:8" x14ac:dyDescent="0.25">
      <c r="H205" s="2"/>
    </row>
    <row r="206" spans="8:8" x14ac:dyDescent="0.25">
      <c r="H206" s="2"/>
    </row>
    <row r="207" spans="8:8" x14ac:dyDescent="0.25">
      <c r="H207" s="2"/>
    </row>
    <row r="208" spans="8:8" x14ac:dyDescent="0.25">
      <c r="H208" s="2"/>
    </row>
    <row r="209" spans="8:8" x14ac:dyDescent="0.25">
      <c r="H209" s="2"/>
    </row>
    <row r="210" spans="8:8" x14ac:dyDescent="0.25">
      <c r="H210" s="2"/>
    </row>
    <row r="211" spans="8:8" x14ac:dyDescent="0.25">
      <c r="H211" s="2"/>
    </row>
    <row r="212" spans="8:8" x14ac:dyDescent="0.25">
      <c r="H212" s="2"/>
    </row>
    <row r="213" spans="8:8" x14ac:dyDescent="0.25">
      <c r="H213" s="2"/>
    </row>
    <row r="214" spans="8:8" x14ac:dyDescent="0.25">
      <c r="H214" s="2"/>
    </row>
    <row r="215" spans="8:8" x14ac:dyDescent="0.25">
      <c r="H215" s="2"/>
    </row>
    <row r="216" spans="8:8" x14ac:dyDescent="0.25">
      <c r="H216" s="2"/>
    </row>
    <row r="217" spans="8:8" x14ac:dyDescent="0.25">
      <c r="H217" s="2"/>
    </row>
    <row r="218" spans="8:8" x14ac:dyDescent="0.25">
      <c r="H218" s="2"/>
    </row>
    <row r="219" spans="8:8" x14ac:dyDescent="0.25">
      <c r="H219" s="2"/>
    </row>
    <row r="220" spans="8:8" x14ac:dyDescent="0.25">
      <c r="H220" s="2"/>
    </row>
    <row r="221" spans="8:8" x14ac:dyDescent="0.25">
      <c r="H221" s="2"/>
    </row>
    <row r="222" spans="8:8" x14ac:dyDescent="0.25">
      <c r="H222" s="2"/>
    </row>
    <row r="223" spans="8:8" x14ac:dyDescent="0.25">
      <c r="H223" s="2"/>
    </row>
    <row r="224" spans="8:8" x14ac:dyDescent="0.25">
      <c r="H224" s="2"/>
    </row>
    <row r="225" spans="8:8" x14ac:dyDescent="0.25">
      <c r="H225" s="2"/>
    </row>
    <row r="226" spans="8:8" x14ac:dyDescent="0.25">
      <c r="H226" s="2"/>
    </row>
    <row r="227" spans="8:8" x14ac:dyDescent="0.25">
      <c r="H227" s="2"/>
    </row>
    <row r="228" spans="8:8" x14ac:dyDescent="0.25">
      <c r="H228" s="2"/>
    </row>
    <row r="229" spans="8:8" x14ac:dyDescent="0.25">
      <c r="H229" s="2"/>
    </row>
    <row r="230" spans="8:8" x14ac:dyDescent="0.25">
      <c r="H230" s="2"/>
    </row>
    <row r="231" spans="8:8" x14ac:dyDescent="0.25">
      <c r="H231" s="2"/>
    </row>
    <row r="232" spans="8:8" x14ac:dyDescent="0.25">
      <c r="H232" s="2"/>
    </row>
    <row r="233" spans="8:8" x14ac:dyDescent="0.25">
      <c r="H233" s="2"/>
    </row>
    <row r="234" spans="8:8" x14ac:dyDescent="0.25">
      <c r="H234" s="2"/>
    </row>
    <row r="235" spans="8:8" x14ac:dyDescent="0.25">
      <c r="H235" s="2"/>
    </row>
    <row r="236" spans="8:8" x14ac:dyDescent="0.25">
      <c r="H236" s="2"/>
    </row>
    <row r="237" spans="8:8" x14ac:dyDescent="0.25">
      <c r="H237" s="2"/>
    </row>
    <row r="238" spans="8:8" x14ac:dyDescent="0.25">
      <c r="H238" s="2"/>
    </row>
    <row r="239" spans="8:8" x14ac:dyDescent="0.25">
      <c r="H239" s="2"/>
    </row>
    <row r="240" spans="8:8" x14ac:dyDescent="0.25">
      <c r="H240" s="2"/>
    </row>
    <row r="241" spans="8:8" x14ac:dyDescent="0.25">
      <c r="H241" s="2"/>
    </row>
    <row r="242" spans="8:8" x14ac:dyDescent="0.25">
      <c r="H242" s="2"/>
    </row>
    <row r="243" spans="8:8" x14ac:dyDescent="0.25">
      <c r="H243" s="2"/>
    </row>
    <row r="244" spans="8:8" x14ac:dyDescent="0.25">
      <c r="H244" s="2"/>
    </row>
    <row r="245" spans="8:8" x14ac:dyDescent="0.25">
      <c r="H245" s="2"/>
    </row>
    <row r="246" spans="8:8" x14ac:dyDescent="0.25">
      <c r="H246" s="2"/>
    </row>
    <row r="247" spans="8:8" x14ac:dyDescent="0.25">
      <c r="H247" s="2"/>
    </row>
    <row r="248" spans="8:8" x14ac:dyDescent="0.25">
      <c r="H248" s="2"/>
    </row>
    <row r="249" spans="8:8" x14ac:dyDescent="0.25">
      <c r="H249" s="2"/>
    </row>
    <row r="250" spans="8:8" x14ac:dyDescent="0.25">
      <c r="H250" s="2"/>
    </row>
    <row r="251" spans="8:8" x14ac:dyDescent="0.25">
      <c r="H251" s="2"/>
    </row>
    <row r="252" spans="8:8" x14ac:dyDescent="0.25">
      <c r="H252" s="2"/>
    </row>
    <row r="253" spans="8:8" x14ac:dyDescent="0.25">
      <c r="H253" s="2"/>
    </row>
    <row r="254" spans="8:8" x14ac:dyDescent="0.25">
      <c r="H254" s="2"/>
    </row>
    <row r="255" spans="8:8" x14ac:dyDescent="0.25">
      <c r="H255" s="2"/>
    </row>
    <row r="256" spans="8:8" x14ac:dyDescent="0.25">
      <c r="H256" s="2"/>
    </row>
    <row r="257" spans="8:8" x14ac:dyDescent="0.25">
      <c r="H257" s="2"/>
    </row>
    <row r="258" spans="8:8" x14ac:dyDescent="0.25">
      <c r="H258" s="2"/>
    </row>
    <row r="259" spans="8:8" x14ac:dyDescent="0.25">
      <c r="H259" s="2"/>
    </row>
    <row r="260" spans="8:8" x14ac:dyDescent="0.25">
      <c r="H260" s="2"/>
    </row>
    <row r="261" spans="8:8" x14ac:dyDescent="0.25">
      <c r="H261" s="2"/>
    </row>
    <row r="262" spans="8:8" x14ac:dyDescent="0.25">
      <c r="H262" s="2"/>
    </row>
    <row r="263" spans="8:8" x14ac:dyDescent="0.25">
      <c r="H263" s="2"/>
    </row>
    <row r="264" spans="8:8" x14ac:dyDescent="0.25">
      <c r="H264" s="2"/>
    </row>
    <row r="265" spans="8:8" x14ac:dyDescent="0.25">
      <c r="H265" s="2"/>
    </row>
    <row r="266" spans="8:8" x14ac:dyDescent="0.25">
      <c r="H266" s="2"/>
    </row>
    <row r="267" spans="8:8" x14ac:dyDescent="0.25">
      <c r="H267" s="2"/>
    </row>
    <row r="268" spans="8:8" x14ac:dyDescent="0.25">
      <c r="H268" s="2"/>
    </row>
    <row r="269" spans="8:8" x14ac:dyDescent="0.25">
      <c r="H269" s="2"/>
    </row>
    <row r="270" spans="8:8" x14ac:dyDescent="0.25">
      <c r="H270" s="2"/>
    </row>
    <row r="271" spans="8:8" x14ac:dyDescent="0.25">
      <c r="H271" s="2"/>
    </row>
    <row r="272" spans="8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  <row r="335" spans="8:8" x14ac:dyDescent="0.25">
      <c r="H335" s="2"/>
    </row>
    <row r="336" spans="8:8" x14ac:dyDescent="0.25">
      <c r="H336" s="2"/>
    </row>
    <row r="337" spans="8:8" x14ac:dyDescent="0.25">
      <c r="H337" s="2"/>
    </row>
    <row r="338" spans="8:8" x14ac:dyDescent="0.25">
      <c r="H338" s="2"/>
    </row>
    <row r="339" spans="8:8" x14ac:dyDescent="0.25">
      <c r="H339" s="2"/>
    </row>
    <row r="340" spans="8:8" x14ac:dyDescent="0.25">
      <c r="H340" s="2"/>
    </row>
    <row r="341" spans="8:8" x14ac:dyDescent="0.25">
      <c r="H341" s="2"/>
    </row>
    <row r="342" spans="8:8" x14ac:dyDescent="0.25">
      <c r="H342" s="2"/>
    </row>
    <row r="343" spans="8:8" x14ac:dyDescent="0.25">
      <c r="H343" s="2"/>
    </row>
    <row r="344" spans="8:8" x14ac:dyDescent="0.25">
      <c r="H344" s="2"/>
    </row>
    <row r="345" spans="8:8" x14ac:dyDescent="0.25">
      <c r="H345" s="2"/>
    </row>
    <row r="346" spans="8:8" x14ac:dyDescent="0.25">
      <c r="H346" s="2"/>
    </row>
    <row r="347" spans="8:8" x14ac:dyDescent="0.25">
      <c r="H347" s="2"/>
    </row>
    <row r="348" spans="8:8" x14ac:dyDescent="0.25">
      <c r="H348" s="2"/>
    </row>
    <row r="349" spans="8:8" x14ac:dyDescent="0.25">
      <c r="H349" s="2"/>
    </row>
    <row r="350" spans="8:8" x14ac:dyDescent="0.25">
      <c r="H350" s="2"/>
    </row>
    <row r="351" spans="8:8" x14ac:dyDescent="0.25">
      <c r="H351" s="2"/>
    </row>
    <row r="352" spans="8:8" x14ac:dyDescent="0.25">
      <c r="H352" s="2"/>
    </row>
    <row r="353" spans="8:8" x14ac:dyDescent="0.25">
      <c r="H353" s="2"/>
    </row>
    <row r="354" spans="8:8" x14ac:dyDescent="0.25">
      <c r="H354" s="2"/>
    </row>
    <row r="355" spans="8:8" x14ac:dyDescent="0.25">
      <c r="H355" s="2"/>
    </row>
    <row r="356" spans="8:8" x14ac:dyDescent="0.25">
      <c r="H356" s="2"/>
    </row>
    <row r="357" spans="8:8" x14ac:dyDescent="0.25">
      <c r="H357" s="2"/>
    </row>
    <row r="358" spans="8:8" x14ac:dyDescent="0.25">
      <c r="H358" s="2"/>
    </row>
    <row r="359" spans="8:8" x14ac:dyDescent="0.25">
      <c r="H359" s="2"/>
    </row>
    <row r="360" spans="8:8" x14ac:dyDescent="0.25">
      <c r="H360" s="2"/>
    </row>
    <row r="361" spans="8:8" x14ac:dyDescent="0.25">
      <c r="H361" s="2"/>
    </row>
    <row r="362" spans="8:8" x14ac:dyDescent="0.25">
      <c r="H362" s="2"/>
    </row>
    <row r="363" spans="8:8" x14ac:dyDescent="0.25">
      <c r="H363" s="2"/>
    </row>
    <row r="364" spans="8:8" x14ac:dyDescent="0.25">
      <c r="H364" s="2"/>
    </row>
    <row r="365" spans="8:8" x14ac:dyDescent="0.25">
      <c r="H365" s="2"/>
    </row>
    <row r="366" spans="8:8" x14ac:dyDescent="0.25">
      <c r="H366" s="2"/>
    </row>
    <row r="367" spans="8:8" x14ac:dyDescent="0.25">
      <c r="H367" s="2"/>
    </row>
    <row r="368" spans="8:8" x14ac:dyDescent="0.25">
      <c r="H368" s="2"/>
    </row>
    <row r="369" spans="8:8" x14ac:dyDescent="0.25">
      <c r="H369" s="2"/>
    </row>
    <row r="370" spans="8:8" x14ac:dyDescent="0.25">
      <c r="H370" s="2"/>
    </row>
    <row r="371" spans="8:8" x14ac:dyDescent="0.25">
      <c r="H371" s="2"/>
    </row>
    <row r="372" spans="8:8" x14ac:dyDescent="0.25">
      <c r="H372" s="2"/>
    </row>
    <row r="373" spans="8:8" x14ac:dyDescent="0.25">
      <c r="H373" s="2"/>
    </row>
    <row r="374" spans="8:8" x14ac:dyDescent="0.25">
      <c r="H374" s="2"/>
    </row>
    <row r="375" spans="8:8" x14ac:dyDescent="0.25">
      <c r="H375" s="2"/>
    </row>
    <row r="376" spans="8:8" x14ac:dyDescent="0.25">
      <c r="H376" s="2"/>
    </row>
    <row r="377" spans="8:8" x14ac:dyDescent="0.25">
      <c r="H377" s="2"/>
    </row>
    <row r="378" spans="8:8" x14ac:dyDescent="0.25">
      <c r="H378" s="2"/>
    </row>
    <row r="379" spans="8:8" x14ac:dyDescent="0.25">
      <c r="H379" s="2"/>
    </row>
    <row r="380" spans="8:8" x14ac:dyDescent="0.25">
      <c r="H380" s="2"/>
    </row>
    <row r="381" spans="8:8" x14ac:dyDescent="0.25">
      <c r="H381" s="2"/>
    </row>
    <row r="382" spans="8:8" x14ac:dyDescent="0.25">
      <c r="H382" s="2"/>
    </row>
    <row r="383" spans="8:8" x14ac:dyDescent="0.25">
      <c r="H383" s="2"/>
    </row>
    <row r="384" spans="8:8" x14ac:dyDescent="0.25">
      <c r="H384" s="2"/>
    </row>
    <row r="385" spans="8:8" x14ac:dyDescent="0.25">
      <c r="H385" s="2"/>
    </row>
    <row r="386" spans="8:8" x14ac:dyDescent="0.25">
      <c r="H386" s="2"/>
    </row>
    <row r="387" spans="8:8" x14ac:dyDescent="0.25">
      <c r="H387" s="2"/>
    </row>
    <row r="388" spans="8:8" x14ac:dyDescent="0.25">
      <c r="H388" s="2"/>
    </row>
    <row r="389" spans="8:8" x14ac:dyDescent="0.25">
      <c r="H389" s="2"/>
    </row>
    <row r="390" spans="8:8" x14ac:dyDescent="0.25">
      <c r="H390" s="2"/>
    </row>
    <row r="391" spans="8:8" x14ac:dyDescent="0.25">
      <c r="H391" s="2"/>
    </row>
    <row r="392" spans="8:8" x14ac:dyDescent="0.25">
      <c r="H392" s="2"/>
    </row>
    <row r="393" spans="8:8" x14ac:dyDescent="0.25">
      <c r="H393" s="2"/>
    </row>
    <row r="394" spans="8:8" x14ac:dyDescent="0.25">
      <c r="H394" s="2"/>
    </row>
    <row r="395" spans="8:8" x14ac:dyDescent="0.25">
      <c r="H395" s="2"/>
    </row>
    <row r="396" spans="8:8" x14ac:dyDescent="0.25">
      <c r="H396" s="2"/>
    </row>
    <row r="397" spans="8:8" x14ac:dyDescent="0.25">
      <c r="H397" s="2"/>
    </row>
    <row r="398" spans="8:8" x14ac:dyDescent="0.25">
      <c r="H398" s="2"/>
    </row>
    <row r="399" spans="8:8" x14ac:dyDescent="0.25">
      <c r="H399" s="2"/>
    </row>
    <row r="400" spans="8:8" x14ac:dyDescent="0.25">
      <c r="H400" s="2"/>
    </row>
    <row r="401" spans="8:8" x14ac:dyDescent="0.25">
      <c r="H401" s="2"/>
    </row>
    <row r="402" spans="8:8" x14ac:dyDescent="0.25">
      <c r="H402" s="2"/>
    </row>
    <row r="403" spans="8:8" x14ac:dyDescent="0.25">
      <c r="H403" s="2"/>
    </row>
    <row r="404" spans="8:8" x14ac:dyDescent="0.25">
      <c r="H404" s="2"/>
    </row>
    <row r="405" spans="8:8" x14ac:dyDescent="0.25">
      <c r="H405" s="2"/>
    </row>
    <row r="406" spans="8:8" x14ac:dyDescent="0.25">
      <c r="H406" s="2"/>
    </row>
    <row r="407" spans="8:8" x14ac:dyDescent="0.25">
      <c r="H407" s="2"/>
    </row>
    <row r="408" spans="8:8" x14ac:dyDescent="0.25">
      <c r="H408" s="2"/>
    </row>
    <row r="409" spans="8:8" x14ac:dyDescent="0.25">
      <c r="H409" s="2"/>
    </row>
    <row r="410" spans="8:8" x14ac:dyDescent="0.25">
      <c r="H410" s="2"/>
    </row>
    <row r="411" spans="8:8" x14ac:dyDescent="0.25">
      <c r="H411" s="2"/>
    </row>
    <row r="412" spans="8:8" x14ac:dyDescent="0.25">
      <c r="H412" s="2"/>
    </row>
    <row r="413" spans="8:8" x14ac:dyDescent="0.25">
      <c r="H413" s="2"/>
    </row>
    <row r="414" spans="8:8" x14ac:dyDescent="0.25">
      <c r="H414" s="2"/>
    </row>
    <row r="415" spans="8:8" x14ac:dyDescent="0.25">
      <c r="H415" s="2"/>
    </row>
    <row r="416" spans="8:8" x14ac:dyDescent="0.25">
      <c r="H416" s="2"/>
    </row>
    <row r="417" spans="8:8" x14ac:dyDescent="0.25">
      <c r="H417" s="2"/>
    </row>
    <row r="418" spans="8:8" x14ac:dyDescent="0.25">
      <c r="H418" s="2"/>
    </row>
    <row r="419" spans="8:8" x14ac:dyDescent="0.25">
      <c r="H419" s="2"/>
    </row>
    <row r="420" spans="8:8" x14ac:dyDescent="0.25">
      <c r="H420" s="2"/>
    </row>
    <row r="421" spans="8:8" x14ac:dyDescent="0.25">
      <c r="H421" s="2"/>
    </row>
    <row r="422" spans="8:8" x14ac:dyDescent="0.25">
      <c r="H422" s="2"/>
    </row>
    <row r="423" spans="8:8" x14ac:dyDescent="0.25">
      <c r="H423" s="2"/>
    </row>
    <row r="424" spans="8:8" x14ac:dyDescent="0.25">
      <c r="H424" s="2"/>
    </row>
    <row r="425" spans="8:8" x14ac:dyDescent="0.25">
      <c r="H425" s="2"/>
    </row>
    <row r="426" spans="8:8" x14ac:dyDescent="0.25">
      <c r="H426" s="2"/>
    </row>
    <row r="427" spans="8:8" x14ac:dyDescent="0.25">
      <c r="H427" s="2"/>
    </row>
    <row r="428" spans="8:8" x14ac:dyDescent="0.25">
      <c r="H428" s="2"/>
    </row>
    <row r="429" spans="8:8" x14ac:dyDescent="0.25">
      <c r="H429" s="2"/>
    </row>
    <row r="430" spans="8:8" x14ac:dyDescent="0.25">
      <c r="H430" s="2"/>
    </row>
    <row r="431" spans="8:8" x14ac:dyDescent="0.25">
      <c r="H431" s="2"/>
    </row>
    <row r="432" spans="8:8" x14ac:dyDescent="0.25">
      <c r="H432" s="2"/>
    </row>
    <row r="433" spans="8:8" x14ac:dyDescent="0.25">
      <c r="H433" s="2"/>
    </row>
    <row r="434" spans="8:8" x14ac:dyDescent="0.25">
      <c r="H434" s="2"/>
    </row>
    <row r="435" spans="8:8" x14ac:dyDescent="0.25">
      <c r="H435" s="2"/>
    </row>
    <row r="436" spans="8:8" x14ac:dyDescent="0.25">
      <c r="H436" s="2"/>
    </row>
    <row r="437" spans="8:8" x14ac:dyDescent="0.25">
      <c r="H437" s="2"/>
    </row>
    <row r="438" spans="8:8" x14ac:dyDescent="0.25">
      <c r="H438" s="2"/>
    </row>
    <row r="439" spans="8:8" x14ac:dyDescent="0.25">
      <c r="H439" s="2"/>
    </row>
    <row r="440" spans="8:8" x14ac:dyDescent="0.25">
      <c r="H440" s="2"/>
    </row>
    <row r="441" spans="8:8" x14ac:dyDescent="0.25">
      <c r="H441" s="2"/>
    </row>
    <row r="442" spans="8:8" x14ac:dyDescent="0.25">
      <c r="H442" s="2"/>
    </row>
    <row r="443" spans="8:8" x14ac:dyDescent="0.25">
      <c r="H443" s="2"/>
    </row>
    <row r="444" spans="8:8" x14ac:dyDescent="0.25">
      <c r="H444" s="2"/>
    </row>
    <row r="445" spans="8:8" x14ac:dyDescent="0.25">
      <c r="H445" s="2"/>
    </row>
    <row r="446" spans="8:8" x14ac:dyDescent="0.25">
      <c r="H446" s="2"/>
    </row>
    <row r="447" spans="8:8" x14ac:dyDescent="0.25">
      <c r="H447" s="2"/>
    </row>
    <row r="448" spans="8:8" x14ac:dyDescent="0.25">
      <c r="H448" s="2"/>
    </row>
    <row r="449" spans="8:8" x14ac:dyDescent="0.25">
      <c r="H449" s="2"/>
    </row>
    <row r="450" spans="8:8" x14ac:dyDescent="0.25">
      <c r="H450" s="2"/>
    </row>
    <row r="451" spans="8:8" x14ac:dyDescent="0.25">
      <c r="H451" s="2"/>
    </row>
    <row r="452" spans="8:8" x14ac:dyDescent="0.25">
      <c r="H452" s="2"/>
    </row>
    <row r="453" spans="8:8" x14ac:dyDescent="0.25">
      <c r="H453" s="2"/>
    </row>
    <row r="454" spans="8:8" x14ac:dyDescent="0.25">
      <c r="H454" s="2"/>
    </row>
    <row r="455" spans="8:8" x14ac:dyDescent="0.25">
      <c r="H455" s="2"/>
    </row>
    <row r="456" spans="8:8" x14ac:dyDescent="0.25">
      <c r="H456" s="2"/>
    </row>
    <row r="457" spans="8:8" x14ac:dyDescent="0.25">
      <c r="H457" s="2"/>
    </row>
    <row r="458" spans="8:8" x14ac:dyDescent="0.25">
      <c r="H458" s="2"/>
    </row>
    <row r="459" spans="8:8" x14ac:dyDescent="0.25">
      <c r="H459" s="2"/>
    </row>
    <row r="460" spans="8:8" x14ac:dyDescent="0.25">
      <c r="H460" s="2"/>
    </row>
    <row r="461" spans="8:8" x14ac:dyDescent="0.25">
      <c r="H461" s="2"/>
    </row>
    <row r="462" spans="8:8" x14ac:dyDescent="0.25">
      <c r="H462" s="2"/>
    </row>
    <row r="463" spans="8:8" x14ac:dyDescent="0.25">
      <c r="H463" s="2"/>
    </row>
    <row r="464" spans="8:8" x14ac:dyDescent="0.25">
      <c r="H464" s="2"/>
    </row>
    <row r="465" spans="8:8" x14ac:dyDescent="0.25">
      <c r="H465" s="2"/>
    </row>
    <row r="466" spans="8:8" x14ac:dyDescent="0.25">
      <c r="H466" s="2"/>
    </row>
    <row r="467" spans="8:8" x14ac:dyDescent="0.25">
      <c r="H467" s="2"/>
    </row>
    <row r="468" spans="8:8" x14ac:dyDescent="0.25">
      <c r="H468" s="2"/>
    </row>
    <row r="469" spans="8:8" x14ac:dyDescent="0.25">
      <c r="H469" s="2"/>
    </row>
    <row r="470" spans="8:8" x14ac:dyDescent="0.25">
      <c r="H470" s="2"/>
    </row>
    <row r="471" spans="8:8" x14ac:dyDescent="0.25">
      <c r="H471" s="2"/>
    </row>
    <row r="472" spans="8:8" x14ac:dyDescent="0.25">
      <c r="H472" s="2"/>
    </row>
    <row r="473" spans="8:8" x14ac:dyDescent="0.25">
      <c r="H473" s="2"/>
    </row>
    <row r="474" spans="8:8" x14ac:dyDescent="0.25">
      <c r="H474" s="2"/>
    </row>
    <row r="475" spans="8:8" x14ac:dyDescent="0.25">
      <c r="H475" s="2"/>
    </row>
    <row r="476" spans="8:8" x14ac:dyDescent="0.25">
      <c r="H476" s="2"/>
    </row>
    <row r="477" spans="8:8" x14ac:dyDescent="0.25">
      <c r="H477" s="2"/>
    </row>
    <row r="478" spans="8:8" x14ac:dyDescent="0.25">
      <c r="H478" s="2"/>
    </row>
    <row r="479" spans="8:8" x14ac:dyDescent="0.25">
      <c r="H479" s="2"/>
    </row>
    <row r="480" spans="8:8" x14ac:dyDescent="0.25">
      <c r="H480" s="2"/>
    </row>
    <row r="481" spans="8:8" x14ac:dyDescent="0.25">
      <c r="H481" s="2"/>
    </row>
    <row r="482" spans="8:8" x14ac:dyDescent="0.25">
      <c r="H482" s="2"/>
    </row>
    <row r="483" spans="8:8" x14ac:dyDescent="0.25">
      <c r="H483" s="2"/>
    </row>
    <row r="484" spans="8:8" x14ac:dyDescent="0.25">
      <c r="H484" s="2"/>
    </row>
    <row r="485" spans="8:8" x14ac:dyDescent="0.25">
      <c r="H485" s="2"/>
    </row>
    <row r="486" spans="8:8" x14ac:dyDescent="0.25">
      <c r="H486" s="2"/>
    </row>
    <row r="487" spans="8:8" x14ac:dyDescent="0.25">
      <c r="H487" s="2"/>
    </row>
    <row r="488" spans="8:8" x14ac:dyDescent="0.25">
      <c r="H488" s="2"/>
    </row>
    <row r="489" spans="8:8" x14ac:dyDescent="0.25">
      <c r="H489" s="2"/>
    </row>
    <row r="490" spans="8:8" x14ac:dyDescent="0.25">
      <c r="H490" s="2"/>
    </row>
    <row r="491" spans="8:8" x14ac:dyDescent="0.25">
      <c r="H491" s="2"/>
    </row>
    <row r="492" spans="8:8" x14ac:dyDescent="0.25">
      <c r="H492" s="2"/>
    </row>
    <row r="493" spans="8:8" x14ac:dyDescent="0.25">
      <c r="H493" s="2"/>
    </row>
    <row r="494" spans="8:8" x14ac:dyDescent="0.25">
      <c r="H494" s="2"/>
    </row>
    <row r="495" spans="8:8" x14ac:dyDescent="0.25">
      <c r="H495" s="2"/>
    </row>
    <row r="496" spans="8:8" x14ac:dyDescent="0.25">
      <c r="H496" s="2"/>
    </row>
    <row r="497" spans="8:8" x14ac:dyDescent="0.25">
      <c r="H497" s="2"/>
    </row>
    <row r="498" spans="8:8" x14ac:dyDescent="0.25">
      <c r="H498" s="2"/>
    </row>
    <row r="499" spans="8:8" x14ac:dyDescent="0.25">
      <c r="H499" s="2"/>
    </row>
    <row r="500" spans="8:8" x14ac:dyDescent="0.25">
      <c r="H500" s="2"/>
    </row>
    <row r="501" spans="8:8" x14ac:dyDescent="0.25">
      <c r="H501" s="2"/>
    </row>
    <row r="502" spans="8:8" x14ac:dyDescent="0.25">
      <c r="H502" s="2"/>
    </row>
    <row r="503" spans="8:8" x14ac:dyDescent="0.25">
      <c r="H503" s="2"/>
    </row>
    <row r="504" spans="8:8" x14ac:dyDescent="0.25">
      <c r="H504" s="2"/>
    </row>
    <row r="505" spans="8:8" x14ac:dyDescent="0.25">
      <c r="H505" s="2"/>
    </row>
    <row r="506" spans="8:8" x14ac:dyDescent="0.25">
      <c r="H506" s="2"/>
    </row>
    <row r="507" spans="8:8" x14ac:dyDescent="0.25">
      <c r="H507" s="2"/>
    </row>
    <row r="508" spans="8:8" x14ac:dyDescent="0.25">
      <c r="H508" s="2"/>
    </row>
    <row r="509" spans="8:8" x14ac:dyDescent="0.25">
      <c r="H509" s="2"/>
    </row>
    <row r="510" spans="8:8" x14ac:dyDescent="0.25">
      <c r="H510" s="2"/>
    </row>
    <row r="511" spans="8:8" x14ac:dyDescent="0.25">
      <c r="H511" s="2"/>
    </row>
    <row r="512" spans="8:8" x14ac:dyDescent="0.25">
      <c r="H512" s="2"/>
    </row>
    <row r="513" spans="8:8" x14ac:dyDescent="0.25">
      <c r="H513" s="2"/>
    </row>
    <row r="514" spans="8:8" x14ac:dyDescent="0.25">
      <c r="H514" s="2"/>
    </row>
    <row r="515" spans="8:8" x14ac:dyDescent="0.25">
      <c r="H515" s="2"/>
    </row>
    <row r="516" spans="8:8" x14ac:dyDescent="0.25">
      <c r="H516" s="2"/>
    </row>
    <row r="517" spans="8:8" x14ac:dyDescent="0.25">
      <c r="H517" s="2"/>
    </row>
    <row r="518" spans="8:8" x14ac:dyDescent="0.25">
      <c r="H518" s="2"/>
    </row>
    <row r="519" spans="8:8" x14ac:dyDescent="0.25">
      <c r="H519" s="2"/>
    </row>
    <row r="520" spans="8:8" x14ac:dyDescent="0.25">
      <c r="H520" s="2"/>
    </row>
    <row r="521" spans="8:8" x14ac:dyDescent="0.25">
      <c r="H521" s="2"/>
    </row>
    <row r="522" spans="8:8" x14ac:dyDescent="0.25">
      <c r="H522" s="2"/>
    </row>
    <row r="523" spans="8:8" x14ac:dyDescent="0.25">
      <c r="H523" s="2"/>
    </row>
    <row r="524" spans="8:8" x14ac:dyDescent="0.25">
      <c r="H524" s="2"/>
    </row>
    <row r="525" spans="8:8" x14ac:dyDescent="0.25">
      <c r="H525" s="2"/>
    </row>
    <row r="526" spans="8:8" x14ac:dyDescent="0.25">
      <c r="H526" s="2"/>
    </row>
    <row r="527" spans="8:8" x14ac:dyDescent="0.25">
      <c r="H527" s="2"/>
    </row>
    <row r="528" spans="8:8" x14ac:dyDescent="0.25">
      <c r="H528" s="2"/>
    </row>
    <row r="529" spans="8:8" x14ac:dyDescent="0.25">
      <c r="H529" s="2"/>
    </row>
    <row r="530" spans="8:8" x14ac:dyDescent="0.25">
      <c r="H530" s="2"/>
    </row>
    <row r="531" spans="8:8" x14ac:dyDescent="0.25">
      <c r="H531" s="2"/>
    </row>
    <row r="532" spans="8:8" x14ac:dyDescent="0.25">
      <c r="H532" s="2"/>
    </row>
    <row r="533" spans="8:8" x14ac:dyDescent="0.25">
      <c r="H533" s="2"/>
    </row>
    <row r="534" spans="8:8" x14ac:dyDescent="0.25">
      <c r="H534" s="2"/>
    </row>
    <row r="535" spans="8:8" x14ac:dyDescent="0.25">
      <c r="H535" s="2"/>
    </row>
    <row r="536" spans="8:8" x14ac:dyDescent="0.25">
      <c r="H536" s="2"/>
    </row>
    <row r="537" spans="8:8" x14ac:dyDescent="0.25">
      <c r="H537" s="2"/>
    </row>
    <row r="538" spans="8:8" x14ac:dyDescent="0.25">
      <c r="H538" s="2"/>
    </row>
    <row r="539" spans="8:8" x14ac:dyDescent="0.25">
      <c r="H539" s="2"/>
    </row>
    <row r="540" spans="8:8" x14ac:dyDescent="0.25">
      <c r="H540" s="2"/>
    </row>
    <row r="541" spans="8:8" x14ac:dyDescent="0.25">
      <c r="H541" s="2"/>
    </row>
    <row r="542" spans="8:8" x14ac:dyDescent="0.25">
      <c r="H542" s="2"/>
    </row>
    <row r="543" spans="8:8" x14ac:dyDescent="0.25">
      <c r="H543" s="2"/>
    </row>
    <row r="544" spans="8:8" x14ac:dyDescent="0.25">
      <c r="H544" s="2"/>
    </row>
    <row r="545" spans="8:8" x14ac:dyDescent="0.25">
      <c r="H545" s="2"/>
    </row>
    <row r="546" spans="8:8" x14ac:dyDescent="0.25">
      <c r="H546" s="2"/>
    </row>
    <row r="547" spans="8:8" x14ac:dyDescent="0.25">
      <c r="H547" s="2"/>
    </row>
    <row r="548" spans="8:8" x14ac:dyDescent="0.25">
      <c r="H548" s="2"/>
    </row>
    <row r="549" spans="8:8" x14ac:dyDescent="0.25">
      <c r="H549" s="2"/>
    </row>
    <row r="550" spans="8:8" x14ac:dyDescent="0.25">
      <c r="H550" s="2"/>
    </row>
    <row r="551" spans="8:8" x14ac:dyDescent="0.25">
      <c r="H551" s="2"/>
    </row>
    <row r="552" spans="8:8" x14ac:dyDescent="0.25">
      <c r="H552" s="2"/>
    </row>
    <row r="553" spans="8:8" x14ac:dyDescent="0.25">
      <c r="H553" s="2"/>
    </row>
    <row r="554" spans="8:8" x14ac:dyDescent="0.25">
      <c r="H554" s="2"/>
    </row>
    <row r="555" spans="8:8" x14ac:dyDescent="0.25">
      <c r="H555" s="2"/>
    </row>
    <row r="556" spans="8:8" x14ac:dyDescent="0.25">
      <c r="H556" s="2"/>
    </row>
    <row r="557" spans="8:8" x14ac:dyDescent="0.25">
      <c r="H557" s="2"/>
    </row>
    <row r="558" spans="8:8" x14ac:dyDescent="0.25">
      <c r="H558" s="2"/>
    </row>
    <row r="559" spans="8:8" x14ac:dyDescent="0.25">
      <c r="H559" s="2"/>
    </row>
    <row r="560" spans="8:8" x14ac:dyDescent="0.25">
      <c r="H560" s="2"/>
    </row>
    <row r="561" spans="8:8" x14ac:dyDescent="0.25">
      <c r="H561" s="2"/>
    </row>
    <row r="562" spans="8:8" x14ac:dyDescent="0.25">
      <c r="H562" s="2"/>
    </row>
    <row r="563" spans="8:8" x14ac:dyDescent="0.25">
      <c r="H563" s="2"/>
    </row>
    <row r="564" spans="8:8" x14ac:dyDescent="0.25">
      <c r="H564" s="2"/>
    </row>
    <row r="565" spans="8:8" x14ac:dyDescent="0.25">
      <c r="H565" s="2"/>
    </row>
    <row r="566" spans="8:8" x14ac:dyDescent="0.25">
      <c r="H566" s="2"/>
    </row>
    <row r="567" spans="8:8" x14ac:dyDescent="0.25">
      <c r="H567" s="2"/>
    </row>
    <row r="568" spans="8:8" x14ac:dyDescent="0.25">
      <c r="H568" s="2"/>
    </row>
    <row r="569" spans="8:8" x14ac:dyDescent="0.25">
      <c r="H569" s="2"/>
    </row>
    <row r="570" spans="8:8" x14ac:dyDescent="0.25">
      <c r="H570" s="2"/>
    </row>
    <row r="571" spans="8:8" x14ac:dyDescent="0.25">
      <c r="H571" s="2"/>
    </row>
    <row r="572" spans="8:8" x14ac:dyDescent="0.25">
      <c r="H572" s="2"/>
    </row>
    <row r="573" spans="8:8" x14ac:dyDescent="0.25">
      <c r="H573" s="2"/>
    </row>
    <row r="574" spans="8:8" x14ac:dyDescent="0.25">
      <c r="H574" s="2"/>
    </row>
    <row r="575" spans="8:8" x14ac:dyDescent="0.25">
      <c r="H575" s="2"/>
    </row>
    <row r="576" spans="8:8" x14ac:dyDescent="0.25">
      <c r="H576" s="2"/>
    </row>
    <row r="577" spans="8:8" x14ac:dyDescent="0.25">
      <c r="H577" s="2"/>
    </row>
    <row r="578" spans="8:8" x14ac:dyDescent="0.25">
      <c r="H578" s="2"/>
    </row>
    <row r="579" spans="8:8" x14ac:dyDescent="0.25">
      <c r="H579" s="2"/>
    </row>
    <row r="580" spans="8:8" x14ac:dyDescent="0.25">
      <c r="H580" s="2"/>
    </row>
    <row r="581" spans="8:8" x14ac:dyDescent="0.25">
      <c r="H581" s="2"/>
    </row>
    <row r="582" spans="8:8" x14ac:dyDescent="0.25">
      <c r="H582" s="2"/>
    </row>
    <row r="583" spans="8:8" x14ac:dyDescent="0.25">
      <c r="H583" s="2"/>
    </row>
    <row r="584" spans="8:8" x14ac:dyDescent="0.25">
      <c r="H584" s="2"/>
    </row>
    <row r="585" spans="8:8" x14ac:dyDescent="0.25">
      <c r="H585" s="2"/>
    </row>
    <row r="586" spans="8:8" x14ac:dyDescent="0.25">
      <c r="H586" s="2"/>
    </row>
    <row r="587" spans="8:8" x14ac:dyDescent="0.25">
      <c r="H587" s="2"/>
    </row>
    <row r="588" spans="8:8" x14ac:dyDescent="0.25">
      <c r="H588" s="2"/>
    </row>
    <row r="589" spans="8:8" x14ac:dyDescent="0.25">
      <c r="H589" s="2"/>
    </row>
    <row r="590" spans="8:8" x14ac:dyDescent="0.25">
      <c r="H590" s="2"/>
    </row>
    <row r="591" spans="8:8" x14ac:dyDescent="0.25">
      <c r="H591" s="2"/>
    </row>
    <row r="592" spans="8:8" x14ac:dyDescent="0.25">
      <c r="H592" s="2"/>
    </row>
    <row r="593" spans="8:8" x14ac:dyDescent="0.25">
      <c r="H593" s="2"/>
    </row>
    <row r="594" spans="8:8" x14ac:dyDescent="0.25">
      <c r="H594" s="2"/>
    </row>
    <row r="595" spans="8:8" x14ac:dyDescent="0.25">
      <c r="H595" s="2"/>
    </row>
  </sheetData>
  <autoFilter ref="A7:F7"/>
  <mergeCells count="4">
    <mergeCell ref="A5:F5"/>
    <mergeCell ref="A8:F8"/>
    <mergeCell ref="A9:F9"/>
    <mergeCell ref="A64:D64"/>
  </mergeCells>
  <pageMargins left="0.22" right="0.26" top="0.25" bottom="0.28000000000000003" header="0.31496062992125984" footer="0.2800000000000000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Mjera 19</vt:lpstr>
      <vt:lpstr>'Mjera 19'!Print_Titles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Buljan</dc:creator>
  <cp:lastModifiedBy>Ana Tišma</cp:lastModifiedBy>
  <dcterms:created xsi:type="dcterms:W3CDTF">2017-04-20T08:46:09Z</dcterms:created>
  <dcterms:modified xsi:type="dcterms:W3CDTF">2017-09-22T14:14:33Z</dcterms:modified>
</cp:coreProperties>
</file>