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020" windowWidth="24240" windowHeight="12285" activeTab="2"/>
  </bookViews>
  <sheets>
    <sheet name="Upute za korištenje kalkulatora" sheetId="3" r:id="rId1"/>
    <sheet name="Dio I_Raznolikost usjeva" sheetId="2" r:id="rId2"/>
    <sheet name="Dio II_EZP" sheetId="1" r:id="rId3"/>
    <sheet name="Dio III_Izračun za PG" sheetId="4" r:id="rId4"/>
  </sheets>
  <definedNames>
    <definedName name="_xlnm._FilterDatabase" localSheetId="1" hidden="1">'Dio I_Raznolikost usjeva'!$F$17:$F$221</definedName>
    <definedName name="_xlnm._FilterDatabase" localSheetId="0" hidden="1">'Upute za korištenje kalkulatora'!$A$14:$H$14</definedName>
  </definedNames>
  <calcPr calcId="145621"/>
</workbook>
</file>

<file path=xl/calcChain.xml><?xml version="1.0" encoding="utf-8"?>
<calcChain xmlns="http://schemas.openxmlformats.org/spreadsheetml/2006/main">
  <c r="F5" i="1" l="1"/>
  <c r="D10" i="4" l="1"/>
  <c r="E5" i="4"/>
  <c r="D8" i="4" s="1"/>
  <c r="E4" i="4"/>
  <c r="E6" i="2"/>
  <c r="E7" i="2"/>
  <c r="E8" i="2"/>
  <c r="F16" i="1"/>
  <c r="F15" i="1"/>
  <c r="F14" i="1"/>
  <c r="F13" i="1"/>
  <c r="F12" i="1"/>
  <c r="F11" i="1"/>
  <c r="F10" i="1"/>
  <c r="F8" i="1"/>
  <c r="F7" i="1"/>
  <c r="F6" i="1"/>
  <c r="F9" i="1"/>
  <c r="F4" i="1"/>
  <c r="F19" i="1"/>
  <c r="F18" i="1" s="1"/>
  <c r="D9" i="4" l="1"/>
  <c r="F17" i="1"/>
  <c r="E6" i="4" s="1"/>
  <c r="E7" i="4" s="1"/>
  <c r="D11" i="4" s="1"/>
</calcChain>
</file>

<file path=xl/sharedStrings.xml><?xml version="1.0" encoding="utf-8"?>
<sst xmlns="http://schemas.openxmlformats.org/spreadsheetml/2006/main" count="259" uniqueCount="232">
  <si>
    <t>m</t>
  </si>
  <si>
    <t xml:space="preserve">Ugar </t>
  </si>
  <si>
    <t>m2</t>
  </si>
  <si>
    <t xml:space="preserve">Pojedinačno stablo (s promjerom krošnje od najmanje 4m) </t>
  </si>
  <si>
    <t>Postrni usjevi i zeleni pokrov</t>
  </si>
  <si>
    <t>Živica (dužni metar)</t>
  </si>
  <si>
    <t>Drvored (dužni metar)</t>
  </si>
  <si>
    <t>Jezerce (lokva, bara)</t>
  </si>
  <si>
    <t>Jarak (dužni metar)</t>
  </si>
  <si>
    <t>Suhozid (dužni metar)</t>
  </si>
  <si>
    <t>Šumarak</t>
  </si>
  <si>
    <t>Kulture kratkih ophodnji</t>
  </si>
  <si>
    <t>Granični pojasevi uz vodotokove</t>
  </si>
  <si>
    <t>Broj potrebnih kultura na oranicama</t>
  </si>
  <si>
    <t>Podaci o raznolikosti usjeva:</t>
  </si>
  <si>
    <t>(%)</t>
  </si>
  <si>
    <t>[ha]</t>
  </si>
  <si>
    <t>Izračun za gospodarstvo:</t>
  </si>
  <si>
    <t>Površina EZP</t>
  </si>
  <si>
    <t>Je li gospodarstvo izuzeto od obveze ispunjavanja praksi raznolikosti usjeva?</t>
  </si>
  <si>
    <t>Jesu li ispunjeni uvjeti raznolikosti usjeva?</t>
  </si>
  <si>
    <t>Jesu li ispunjeni uvjeti održavanja EZP površina?</t>
  </si>
  <si>
    <t>Je li gospodarstvo izuzeto od obveze održavanja EZP površina?</t>
  </si>
  <si>
    <t>Podaci o ekološki značajnim površinama</t>
  </si>
  <si>
    <t>Dio I - Raznolikost usjeva</t>
  </si>
  <si>
    <t>Dio II - Ekološki značajne površine (EZP)</t>
  </si>
  <si>
    <t>Kulture koje vežu dušik (fiksatori dušika)</t>
  </si>
  <si>
    <t>soja</t>
  </si>
  <si>
    <t>grahorica jara</t>
  </si>
  <si>
    <t>grahorica ozima</t>
  </si>
  <si>
    <t>lupine</t>
  </si>
  <si>
    <t>facelija</t>
  </si>
  <si>
    <t>smiljkita (svinđuša)</t>
  </si>
  <si>
    <t xml:space="preserve">lucerna </t>
  </si>
  <si>
    <t xml:space="preserve">grahor satrica </t>
  </si>
  <si>
    <t>grah</t>
  </si>
  <si>
    <t>slanutak</t>
  </si>
  <si>
    <t>grašak</t>
  </si>
  <si>
    <t>bob</t>
  </si>
  <si>
    <t>leća</t>
  </si>
  <si>
    <t>vigna grah</t>
  </si>
  <si>
    <t>Naziv kulture i površina usjeva</t>
  </si>
  <si>
    <t>kom</t>
  </si>
  <si>
    <t>Unosi sam poljoprivrednik</t>
  </si>
  <si>
    <t>Naziv kulture (vrsta)</t>
  </si>
  <si>
    <t>pšenica-ozima</t>
  </si>
  <si>
    <t>pšenica-jara</t>
  </si>
  <si>
    <t>tvrda pšenica-ozima</t>
  </si>
  <si>
    <t>tvrda pšenica-jara</t>
  </si>
  <si>
    <t>kukuruz</t>
  </si>
  <si>
    <t>ječam-ozimi</t>
  </si>
  <si>
    <t>ječam-jari</t>
  </si>
  <si>
    <t>zob-ozima</t>
  </si>
  <si>
    <t>zob-jara</t>
  </si>
  <si>
    <t>pravi pir</t>
  </si>
  <si>
    <t>raž-ozima</t>
  </si>
  <si>
    <t>raž-jara</t>
  </si>
  <si>
    <t>tritikale-ozime</t>
  </si>
  <si>
    <t>tritikale-jare</t>
  </si>
  <si>
    <t>proso</t>
  </si>
  <si>
    <t>sirak</t>
  </si>
  <si>
    <t>heljda</t>
  </si>
  <si>
    <t>tikva uljanica</t>
  </si>
  <si>
    <t>suncokret</t>
  </si>
  <si>
    <t>uljana repica</t>
  </si>
  <si>
    <t>stočna repa</t>
  </si>
  <si>
    <t>stočna koraba</t>
  </si>
  <si>
    <t>krmna repica</t>
  </si>
  <si>
    <t>stočni kelj</t>
  </si>
  <si>
    <t>stočni grašak</t>
  </si>
  <si>
    <t>stočni sirak</t>
  </si>
  <si>
    <t>djetelina</t>
  </si>
  <si>
    <t>stočni bob</t>
  </si>
  <si>
    <t>esparzeta (grahorka)</t>
  </si>
  <si>
    <t>soja za stočnu hranu</t>
  </si>
  <si>
    <t>sudanska trava</t>
  </si>
  <si>
    <t>smjesa leguminoza i žitarica</t>
  </si>
  <si>
    <t>šećerna repa</t>
  </si>
  <si>
    <t>kamilica</t>
  </si>
  <si>
    <t>menta</t>
  </si>
  <si>
    <t>kadulja</t>
  </si>
  <si>
    <t>ružmarin</t>
  </si>
  <si>
    <t>stolisnik</t>
  </si>
  <si>
    <t>komorač</t>
  </si>
  <si>
    <t>timijan</t>
  </si>
  <si>
    <t>smilje</t>
  </si>
  <si>
    <t>crni sljez</t>
  </si>
  <si>
    <t>bijeli sljez</t>
  </si>
  <si>
    <t>melisa - matičnjak</t>
  </si>
  <si>
    <t>neven</t>
  </si>
  <si>
    <t>lavanda</t>
  </si>
  <si>
    <t>buhač</t>
  </si>
  <si>
    <t>gavez</t>
  </si>
  <si>
    <t>kopriva</t>
  </si>
  <si>
    <t>šipak-divlja ruža</t>
  </si>
  <si>
    <t>ricinus</t>
  </si>
  <si>
    <t>smeđa gorušica</t>
  </si>
  <si>
    <t xml:space="preserve">cvjetača    </t>
  </si>
  <si>
    <t>brokula</t>
  </si>
  <si>
    <t>kelj pupčar</t>
  </si>
  <si>
    <t>koraba</t>
  </si>
  <si>
    <t>kukuruz šećerac</t>
  </si>
  <si>
    <t>pastrnjak</t>
  </si>
  <si>
    <t>cikla</t>
  </si>
  <si>
    <t>poriluk</t>
  </si>
  <si>
    <t>buča</t>
  </si>
  <si>
    <t>tikva, tikvice</t>
  </si>
  <si>
    <t>blitva</t>
  </si>
  <si>
    <t>špinat</t>
  </si>
  <si>
    <t>kelj</t>
  </si>
  <si>
    <t>dinje</t>
  </si>
  <si>
    <t>rajčica</t>
  </si>
  <si>
    <t>paprika</t>
  </si>
  <si>
    <t>krastavci i kornišoni</t>
  </si>
  <si>
    <t>luk</t>
  </si>
  <si>
    <t>kupus</t>
  </si>
  <si>
    <t>češnjak</t>
  </si>
  <si>
    <t>lubenice</t>
  </si>
  <si>
    <t>artičoka</t>
  </si>
  <si>
    <t>mrkva</t>
  </si>
  <si>
    <t>patlidžan</t>
  </si>
  <si>
    <t>peršin</t>
  </si>
  <si>
    <t>postrna repa</t>
  </si>
  <si>
    <t xml:space="preserve">rabarbara </t>
  </si>
  <si>
    <t>salata</t>
  </si>
  <si>
    <t>hren</t>
  </si>
  <si>
    <t>krumpir</t>
  </si>
  <si>
    <t>rotkvica</t>
  </si>
  <si>
    <t>radič</t>
  </si>
  <si>
    <t>endivija</t>
  </si>
  <si>
    <t>celer</t>
  </si>
  <si>
    <t>šparoge</t>
  </si>
  <si>
    <t>novozelandski špinat</t>
  </si>
  <si>
    <t>loboda</t>
  </si>
  <si>
    <t>slatka paprika</t>
  </si>
  <si>
    <t>bundeva</t>
  </si>
  <si>
    <t>patišon</t>
  </si>
  <si>
    <t>bundeva šećerka</t>
  </si>
  <si>
    <t>kapari</t>
  </si>
  <si>
    <t>luk kozjak (ljutika)</t>
  </si>
  <si>
    <t>bijeli korijen</t>
  </si>
  <si>
    <t>ricula</t>
  </si>
  <si>
    <t>matovilac</t>
  </si>
  <si>
    <t>batat</t>
  </si>
  <si>
    <t>bamija</t>
  </si>
  <si>
    <t>bosiljak</t>
  </si>
  <si>
    <t>origano</t>
  </si>
  <si>
    <t>mažuran</t>
  </si>
  <si>
    <t>estragon</t>
  </si>
  <si>
    <t>miloduh</t>
  </si>
  <si>
    <t>korijandar</t>
  </si>
  <si>
    <r>
      <rPr>
        <b/>
        <sz val="12"/>
        <color indexed="63"/>
        <rFont val="Calibri"/>
        <family val="2"/>
        <charset val="238"/>
      </rPr>
      <t>Površina zemljišta na ugaru [ha]</t>
    </r>
    <r>
      <rPr>
        <sz val="12"/>
        <color indexed="63"/>
        <rFont val="Calibri"/>
        <family val="2"/>
        <charset val="238"/>
      </rPr>
      <t xml:space="preserve">
- treba unijeti površinu ugara na gospodarstvu.</t>
    </r>
  </si>
  <si>
    <r>
      <rPr>
        <b/>
        <sz val="12"/>
        <color indexed="63"/>
        <rFont val="Calibri"/>
        <family val="2"/>
        <charset val="238"/>
      </rPr>
      <t>Naziv kulture i površina usjeva [ha]</t>
    </r>
    <r>
      <rPr>
        <sz val="12"/>
        <color indexed="63"/>
        <rFont val="Calibri"/>
        <family val="2"/>
        <charset val="238"/>
      </rPr>
      <t xml:space="preserve">
- odaberite iz padajućeg popisa kulturu s najvećom površinom  čija se proizvodnja odvija na oranicama. Kako biste odredili tip za određenu kulturu / biljnu vrstu, koristite popis biljnih vrsta dostupan pritiskom na gumb "Odaberite vrstu/kulturu bilja". Za svaku odabranu kulturu unesite površinu usjeva. Broj odabranih kultura mora odgovarati</t>
    </r>
    <r>
      <rPr>
        <sz val="12"/>
        <rFont val="Calibri"/>
        <family val="2"/>
        <charset val="238"/>
      </rPr>
      <t xml:space="preserve"> </t>
    </r>
    <r>
      <rPr>
        <b/>
        <sz val="12"/>
        <rFont val="Calibri"/>
        <family val="2"/>
        <charset val="238"/>
      </rPr>
      <t>ili biti veći</t>
    </r>
    <r>
      <rPr>
        <sz val="12"/>
        <rFont val="Calibri"/>
        <family val="2"/>
        <charset val="238"/>
      </rPr>
      <t xml:space="preserve"> od</t>
    </r>
    <r>
      <rPr>
        <sz val="12"/>
        <color indexed="63"/>
        <rFont val="Calibri"/>
        <family val="2"/>
        <charset val="238"/>
      </rPr>
      <t xml:space="preserve"> vrijednosti navedene kao "Broj potrebnih kultura na oranicama."</t>
    </r>
  </si>
  <si>
    <r>
      <t>U slučaju, kada je kultura s najvećom površinom usjeva navedena u popisu "</t>
    </r>
    <r>
      <rPr>
        <b/>
        <i/>
        <sz val="12"/>
        <color indexed="63"/>
        <rFont val="Calibri"/>
        <family val="2"/>
        <charset val="238"/>
      </rPr>
      <t>Biljne vrste koje ispunjavaju uvjete za kategoriju 'Trava i druga travolika paša'</t>
    </r>
    <r>
      <rPr>
        <sz val="12"/>
        <color indexed="63"/>
        <rFont val="Calibri"/>
        <family val="2"/>
        <charset val="238"/>
      </rPr>
      <t>", a ti usjevi se koriste kao stočna hrana, onda ukupne površine unosite polje "Površina trave ili druge travolike paše na obradivom zemljištu (oranici)".</t>
    </r>
    <r>
      <rPr>
        <i/>
        <sz val="12"/>
        <color indexed="63"/>
        <rFont val="Calibri"/>
        <family val="2"/>
        <charset val="238"/>
      </rPr>
      <t xml:space="preserve">
</t>
    </r>
    <r>
      <rPr>
        <sz val="12"/>
        <color indexed="63"/>
        <rFont val="Calibri"/>
        <family val="2"/>
        <charset val="238"/>
      </rPr>
      <t>Međutim, u slučaju kada je kultura s najvećom povšinom usjeva navedena u popisu "Biljne vrste koje ispunjavaju uvjete za kategoriju 'Trava i druga travolika paša'", ali nije namijenjena za stočnu hranu (nego, npr. za proizvodnju sjemena), tada morate unijeti ukupne površine u polje "Naziv kulture i površina usjeva".</t>
    </r>
  </si>
  <si>
    <r>
      <rPr>
        <b/>
        <sz val="12"/>
        <color indexed="63"/>
        <rFont val="Calibri"/>
        <family val="2"/>
        <charset val="238"/>
      </rPr>
      <t xml:space="preserve">Udio glavnog usjeva na površinama obradivog zemljišta (oranice)
</t>
    </r>
    <r>
      <rPr>
        <sz val="12"/>
        <color indexed="63"/>
        <rFont val="Calibri"/>
        <family val="2"/>
        <charset val="238"/>
      </rPr>
      <t>- vrijednost izračunata putem kalkulatora kao omjer površine glavnog usjeva i ukupne površine obradivog zemljišta (oranice)  na gospodarstvu.</t>
    </r>
  </si>
  <si>
    <r>
      <rPr>
        <b/>
        <sz val="12"/>
        <color indexed="63"/>
        <rFont val="Calibri"/>
        <family val="2"/>
        <charset val="238"/>
      </rPr>
      <t>Udio dva glavna usjeva na površinama obradivog zemljišta (oranice)</t>
    </r>
    <r>
      <rPr>
        <sz val="12"/>
        <color indexed="63"/>
        <rFont val="Calibri"/>
        <family val="2"/>
        <charset val="238"/>
      </rPr>
      <t xml:space="preserve">
- vrijednosti izračunate putem kalkulatora.</t>
    </r>
  </si>
  <si>
    <t>Legenda boja</t>
  </si>
  <si>
    <t>DIO I.</t>
  </si>
  <si>
    <t>DIO II.</t>
  </si>
  <si>
    <t>DIO III.</t>
  </si>
  <si>
    <t>Najveća površina dvaju glavnih usjeva na obradivom zemljištu [ha]</t>
  </si>
  <si>
    <t>ha</t>
  </si>
  <si>
    <t>Ukupno unesena površina EZP</t>
  </si>
  <si>
    <t>Potrebna površina EZP</t>
  </si>
  <si>
    <t>Ukupno obradiva površina na gospodarstvu</t>
  </si>
  <si>
    <t>Površina poljoprivrednog zemljišta na gospodarstvu</t>
  </si>
  <si>
    <t xml:space="preserve"> ha</t>
  </si>
  <si>
    <t>Površina obradivog zemljišta na gospodarstvu, uključujući površine koje nisu prijavljene za plaćanje</t>
  </si>
  <si>
    <t>Najveća površina glavnog usjeva na obradivom zemljištu</t>
  </si>
  <si>
    <t>Površina trave ili druge travolike paše na obradivom zemljištu</t>
  </si>
  <si>
    <t>Površina zemljišta na ugaru</t>
  </si>
  <si>
    <t>Automatski izračun prema unesenim podacima</t>
  </si>
  <si>
    <t>kopar</t>
  </si>
  <si>
    <t>luk vlasac</t>
  </si>
  <si>
    <t>zimski luk</t>
  </si>
  <si>
    <t>kućni vrt</t>
  </si>
  <si>
    <t>stevia</t>
  </si>
  <si>
    <t>pelin</t>
  </si>
  <si>
    <r>
      <rPr>
        <b/>
        <sz val="12"/>
        <color indexed="63"/>
        <rFont val="Calibri"/>
        <family val="2"/>
        <charset val="238"/>
      </rPr>
      <t>Je li gospodarstvo izuzeto od obveze održavanja EZP površina?</t>
    </r>
    <r>
      <rPr>
        <sz val="12"/>
        <color indexed="63"/>
        <rFont val="Calibri"/>
        <family val="2"/>
        <charset val="238"/>
      </rPr>
      <t xml:space="preserve">
- Vrijednost izračunata putem kalkulatora, na temelju podataka koje je unio poljoprivrednik; prikazuje se DA ili NE.</t>
    </r>
  </si>
  <si>
    <t>Poljoprivrednicima koji su obveznici poštivanja pravila provođena "zelenih praksi" kalkulator omogućava provjeru da li na površinama poljoprivrednog zemljišta kojim gospodare - strukturom usjeva i veličinom ekološki značajnih površina (EZP) - ispunjavaju ili ne ispunjavaju potrebne uvjete u pogledu usklađenosti s poljoprivrednim praksama korisnima za klimu i okoliš.</t>
  </si>
  <si>
    <t>Kalkulator je alat za pomoć poljoprivrednicima kako bi provjerili postupaju li u skladu s odredbama Uredbe (EU) EU br 1307/2013  Europskog parlamenta i Vijeća, te jesu li obveznici poštivanja pravila raznolikosti usjeva i održavanja ekološki značajnih površina (EZP), ili su izuzeti od tih pravila.</t>
  </si>
  <si>
    <t>Podatke za održavanje ekološki značajnih površina treba unijeti samo ako gospodarstvo ima više od 15 ha obradivog zemljišta .</t>
  </si>
  <si>
    <t>EZP
na terenu</t>
  </si>
  <si>
    <t>EZP izračun
(ha)</t>
  </si>
  <si>
    <r>
      <rPr>
        <b/>
        <sz val="12"/>
        <color indexed="63"/>
        <rFont val="Calibri"/>
        <family val="2"/>
        <charset val="238"/>
      </rPr>
      <t>Jesu li ispunjeni uvjeti održavanja EZP površina?</t>
    </r>
    <r>
      <rPr>
        <sz val="12"/>
        <color indexed="63"/>
        <rFont val="Calibri"/>
        <family val="2"/>
        <charset val="238"/>
      </rPr>
      <t xml:space="preserve">
- Vrijednost izračunata automatski, na temelju podataka koje je unio poljoprivrednik; može se prikazati vrijednost DA ili NE.</t>
    </r>
  </si>
  <si>
    <t>Udio glavnog usjeva u površini obradivog zemljišta</t>
  </si>
  <si>
    <t>Udio dva glavna usjeva u površini obradivog zemljišta</t>
  </si>
  <si>
    <t>Udio površina EZP u površini obradivog zemljišta</t>
  </si>
  <si>
    <r>
      <rPr>
        <b/>
        <sz val="12"/>
        <color indexed="63"/>
        <rFont val="Calibri"/>
        <family val="2"/>
        <charset val="238"/>
      </rPr>
      <t>Broj potrebnih kultura na oranicama</t>
    </r>
    <r>
      <rPr>
        <sz val="12"/>
        <color indexed="63"/>
        <rFont val="Calibri"/>
        <family val="2"/>
        <charset val="238"/>
      </rPr>
      <t xml:space="preserve">
- vrijednost se računa automatski, nakon unošenja površine obradivog zemljišta . Za gospodarstva s površinom obradivog zemljišta  od 10 do 30 hektara, broj potrebnih usjeva na oranicama je 2; za poljoprivredna gospodarstva s površinom oranica većom od 30 ha, broj potrebnih usjeva na oranicama je 3.</t>
    </r>
  </si>
  <si>
    <r>
      <rPr>
        <b/>
        <sz val="12"/>
        <color indexed="63"/>
        <rFont val="Calibri"/>
        <family val="2"/>
        <charset val="238"/>
      </rPr>
      <t>EZP izračun</t>
    </r>
    <r>
      <rPr>
        <sz val="12"/>
        <color indexed="63"/>
        <rFont val="Calibri"/>
        <family val="2"/>
        <charset val="238"/>
      </rPr>
      <t xml:space="preserve">
- vrijednosti računaju se automatski na temelju faktora konverzije i pondera za svaki element EZP.</t>
    </r>
  </si>
  <si>
    <r>
      <rPr>
        <b/>
        <sz val="12"/>
        <color indexed="63"/>
        <rFont val="Calibri"/>
        <family val="2"/>
        <charset val="238"/>
      </rPr>
      <t>EZP na terenu
- pojedinačni elementi ekološki značajnih površina</t>
    </r>
    <r>
      <rPr>
        <sz val="12"/>
        <color indexed="63"/>
        <rFont val="Calibri"/>
        <family val="2"/>
        <charset val="238"/>
      </rPr>
      <t xml:space="preserve">
- unesite stvarne vrijednosti podataka (bez korištenja faktora konverzije i pondera) za različite elemente EZP, ali pripazite na odgovarajuće mjerne jedinice za pojedine elemente: m ili m2.</t>
    </r>
  </si>
  <si>
    <t>Pojasevi prihvatljivih hektara uz rubove šume
- bez proizvodnje</t>
  </si>
  <si>
    <t>trave i travolika paša</t>
  </si>
  <si>
    <t>duhan</t>
  </si>
  <si>
    <t>cikorija</t>
  </si>
  <si>
    <t>lan</t>
  </si>
  <si>
    <t>konoplja</t>
  </si>
  <si>
    <t>bijela gorušica</t>
  </si>
  <si>
    <t>crna gorušica</t>
  </si>
  <si>
    <t>hmelj</t>
  </si>
  <si>
    <t>cvjetne trake</t>
  </si>
  <si>
    <t>cvijeće</t>
  </si>
  <si>
    <t>Travne trake</t>
  </si>
  <si>
    <t>Legenda boja:</t>
  </si>
  <si>
    <t>Prije unosa podataka o planiranoj sadnji u kalkulator, uputno je pročitati upute za korištenje kalkulatora. Detaljna pravila za provedbu praksi ozelenjavanja dostupni su na internetskim stranicama APPRRR/Brošure i bilteni/Zeleno plaćanje.</t>
  </si>
  <si>
    <t>Dio III - Vrijednosti izračunate putem kalkulatora (Izračun za PG)</t>
  </si>
  <si>
    <t>VAŽNO</t>
  </si>
  <si>
    <t>Detaljne upute za korištenje EZP kalkulatora za 'zeleno plaćanje'</t>
  </si>
  <si>
    <t>KRATKE UPUTE ZA KORIŠTENJE</t>
  </si>
  <si>
    <t>2. Polja koja popunjava korisnik označena su svijetlo žutom bojom</t>
  </si>
  <si>
    <t>3. Polja označena tamno žutom bojom imaju padajuće liste pomoću kojih korisnik bira kulturu</t>
  </si>
  <si>
    <t>4. Ostala polja nije moguće mijenjati i izračunavaju se automatski</t>
  </si>
  <si>
    <t>Kalkulator za 'zeleno plaćanje' je alat za pomoć poljoprivrednicima pri donošenju odluke o sjetvi.</t>
  </si>
  <si>
    <t>Podaci koje unosi poljoprivrednik:</t>
  </si>
  <si>
    <t>1. Izračun je isključivo informativan</t>
  </si>
  <si>
    <t>Nastavite na Dio II</t>
  </si>
  <si>
    <t>2. APPRRR ne snosi odgovornost za eventualne pogreške u izračunu, kao ni za posljedice korištenja ovog kalkulatora</t>
  </si>
  <si>
    <t>Udio površina EZP na površinama obradivog zemljišta
- vrijednost izračunata putem kalkulatora, dijeljenjem podataka iz polja "Površina EZP" i polja "Površina obradivog zemljišta  na gospodarstvu, uključujući površine koje nisu prijavljene za plaćanje [ha]".Vrijednost se računa automatski za gospodarstva s više od 15 hektara obradivog zemljišta .</t>
  </si>
  <si>
    <t>Poljoprivrednik odabire iz padajuće liste</t>
  </si>
  <si>
    <r>
      <t xml:space="preserve">Površina </t>
    </r>
    <r>
      <rPr>
        <b/>
        <sz val="12"/>
        <rFont val="Calibri"/>
        <family val="2"/>
        <charset val="238"/>
      </rPr>
      <t>trajnih travnjaka</t>
    </r>
  </si>
  <si>
    <t>Nastavite na Dio III</t>
  </si>
  <si>
    <r>
      <rPr>
        <b/>
        <sz val="12"/>
        <color indexed="63"/>
        <rFont val="Calibri"/>
        <family val="2"/>
        <charset val="238"/>
      </rPr>
      <t>Površina poljoprivrednog zemljišta na gospodarstvu  [ha]</t>
    </r>
    <r>
      <rPr>
        <sz val="12"/>
        <color indexed="63"/>
        <rFont val="Calibri"/>
        <family val="2"/>
        <charset val="238"/>
      </rPr>
      <t xml:space="preserve">
- Unesite sve poljoprivredne površine na gospodarstvu koje koristite i obrađujete.</t>
    </r>
  </si>
  <si>
    <r>
      <rPr>
        <b/>
        <sz val="12"/>
        <color indexed="63"/>
        <rFont val="Calibri"/>
        <family val="2"/>
        <charset val="238"/>
      </rPr>
      <t xml:space="preserve">Površina obradivog zemljišta na gospodarstvu, uključujući površine koje nisu prijavljene za plaćanje [ha] </t>
    </r>
    <r>
      <rPr>
        <sz val="12"/>
        <color indexed="63"/>
        <rFont val="Calibri"/>
        <family val="2"/>
        <charset val="238"/>
      </rPr>
      <t xml:space="preserve">
- Unesite ukupne površine obradivog zemljišta (svih oranica, zemljišta na ugaru, privremenog travnjaka, plastenika i staklenika) na gospodarstvu, uključujući obradivo zemljište za koje niste zatražili plaćanje</t>
    </r>
  </si>
  <si>
    <r>
      <rPr>
        <b/>
        <sz val="12"/>
        <color indexed="63"/>
        <rFont val="Calibri"/>
        <family val="2"/>
        <charset val="238"/>
      </rPr>
      <t>Najveća površina glavnog usjeva na obradivom zemljištu [ha]</t>
    </r>
    <r>
      <rPr>
        <sz val="12"/>
        <color indexed="63"/>
        <rFont val="Calibri"/>
        <family val="2"/>
        <charset val="238"/>
      </rPr>
      <t xml:space="preserve">
- vrijednost se računa automatski, za gospodarstva na kojima je površina obradivog zemljišta veća od 10 hektara, nakon unosa površine obradivog zemljišta. Izračunava se kao 75% obradivog zemljišta na gospodarstvu.</t>
    </r>
  </si>
  <si>
    <r>
      <rPr>
        <b/>
        <sz val="12"/>
        <color indexed="63"/>
        <rFont val="Calibri"/>
        <family val="2"/>
        <charset val="238"/>
      </rPr>
      <t>Najveća površina dvaju glavnih usjeva na obradivom zemljištu [ha]</t>
    </r>
    <r>
      <rPr>
        <sz val="12"/>
        <color indexed="63"/>
        <rFont val="Calibri"/>
        <family val="2"/>
        <charset val="238"/>
      </rPr>
      <t xml:space="preserve">
- vrijednost se računa automatski, za gospodarstva na kojima je površina obradivog zemljišta  veća od 30 hektara, nakon unosa "Površina obradivih površina na gospodarstvu, uključujući površine koje nisu prijavljene za plaćanje". Izračunava se kao 95% obradivog zemljišta na gospodarstvu.</t>
    </r>
  </si>
  <si>
    <r>
      <rPr>
        <b/>
        <sz val="12"/>
        <color indexed="63"/>
        <rFont val="Calibri"/>
        <family val="2"/>
        <charset val="238"/>
      </rPr>
      <t>Površina trave i druge travolike paše na obradivom zemljištu [ha]</t>
    </r>
    <r>
      <rPr>
        <sz val="12"/>
        <color indexed="63"/>
        <rFont val="Calibri"/>
        <family val="2"/>
        <charset val="238"/>
      </rPr>
      <t xml:space="preserve">
- unesite ukupnu površinu trave i/ili druge travolike paše na gospodarstvu. Ti se usjevi koriste kao stočna hrana.</t>
    </r>
  </si>
  <si>
    <r>
      <rPr>
        <b/>
        <sz val="12"/>
        <color indexed="63"/>
        <rFont val="Calibri"/>
        <family val="2"/>
        <charset val="238"/>
      </rPr>
      <t xml:space="preserve">Površina trajnih travnjaka [ha]
</t>
    </r>
    <r>
      <rPr>
        <sz val="12"/>
        <color indexed="63"/>
        <rFont val="Calibri"/>
        <family val="2"/>
        <charset val="238"/>
      </rPr>
      <t>- unosi se  ukupna površina trajnih travnjaka i / ili trajnih pašnjaka na gospodarstvu.</t>
    </r>
  </si>
  <si>
    <r>
      <rPr>
        <b/>
        <sz val="12"/>
        <color indexed="63"/>
        <rFont val="Calibri"/>
        <family val="2"/>
        <charset val="238"/>
      </rPr>
      <t xml:space="preserve">Potrebna površina EZP [ha] </t>
    </r>
    <r>
      <rPr>
        <sz val="12"/>
        <color indexed="63"/>
        <rFont val="Calibri"/>
        <family val="2"/>
        <charset val="238"/>
      </rPr>
      <t xml:space="preserve">
- vrijednost se računaju automatski, nakon unosa podataka u polje "Površina obradivih površina  na gospodarstvu, uključujući površine koje nisu prijavljene za plaćanje". Ta se vrijednost izračunava za gospodarstva na kojima obradive površine zauzimaju više od 15 hektara.</t>
    </r>
  </si>
  <si>
    <r>
      <rPr>
        <b/>
        <sz val="12"/>
        <color rgb="FF222222"/>
        <rFont val="Calibri"/>
        <family val="2"/>
        <charset val="238"/>
        <scheme val="minor"/>
      </rPr>
      <t>Površina EZP [ha]</t>
    </r>
    <r>
      <rPr>
        <sz val="12"/>
        <color rgb="FF222222"/>
        <rFont val="Calibri"/>
        <family val="2"/>
        <charset val="238"/>
        <scheme val="minor"/>
      </rPr>
      <t xml:space="preserve">
- vrijednost izračunata putem kalkulatora, nakon unosa podataka o pojedinim elementima EZP za gospodarstva s više od 15 ha obradivog zemljišta . Vrijednost se računa po hektaru.</t>
    </r>
  </si>
  <si>
    <r>
      <rPr>
        <b/>
        <sz val="12"/>
        <color indexed="63"/>
        <rFont val="Calibri"/>
        <family val="2"/>
        <charset val="238"/>
      </rPr>
      <t>Je li gospodarstvo izuzeto od obveze ispunjavanja praksi raznolikosti usjeva?</t>
    </r>
    <r>
      <rPr>
        <sz val="12"/>
        <color indexed="63"/>
        <rFont val="Calibri"/>
        <family val="2"/>
        <charset val="238"/>
      </rPr>
      <t xml:space="preserve">
- Vrijednost izračunata putem kalkulatora, na temelju podataka koje je unio poljoprivrednik; može se unijeti vrijednost DA ili NE.</t>
    </r>
  </si>
  <si>
    <r>
      <rPr>
        <b/>
        <sz val="12"/>
        <color indexed="63"/>
        <rFont val="Calibri"/>
        <family val="2"/>
        <charset val="238"/>
      </rPr>
      <t>Jesu li ispunjeni uvjeti raznolikosti usjeva?</t>
    </r>
    <r>
      <rPr>
        <sz val="12"/>
        <color indexed="63"/>
        <rFont val="Calibri"/>
        <family val="2"/>
        <charset val="238"/>
      </rPr>
      <t xml:space="preserve">
- Vrijednost izračunata putem kalkulatora, na temelju podataka koje je unio poljoprivrednik;prikazuje se rezultat DA ili NE. Ako je gospodarstvo izuzeto od obveze poštivanja pravila raznolikosti usjeva, taj se uvjet ne provjerava.</t>
    </r>
  </si>
  <si>
    <t>1. Ovaj kalkulator sadrži tri lista i na svakom se nalazi jedan dio izračuna (Dio I, Dio II i Dio III)</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</si>
</sst>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00"/>
  </numFmts>
  <fonts count="25">
    <font>
      <sz val="11"/>
      <color theme="1"/>
      <name val="Calibri"/>
      <family val="2"/>
      <charset val="238"/>
      <scheme val="minor"/>
    </font>
    <font>
      <b/>
      <sz val="12"/>
      <color indexed="63"/>
      <name val="Calibri"/>
      <family val="2"/>
      <charset val="238"/>
    </font>
    <font>
      <sz val="12"/>
      <color indexed="63"/>
      <name val="Calibri"/>
      <family val="2"/>
      <charset val="238"/>
    </font>
    <font>
      <sz val="12"/>
      <name val="Calibri"/>
      <family val="2"/>
      <charset val="238"/>
    </font>
    <font>
      <b/>
      <sz val="12"/>
      <name val="Calibri"/>
      <family val="2"/>
      <charset val="238"/>
    </font>
    <font>
      <b/>
      <i/>
      <sz val="12"/>
      <color indexed="63"/>
      <name val="Calibri"/>
      <family val="2"/>
      <charset val="238"/>
    </font>
    <font>
      <i/>
      <sz val="12"/>
      <color indexed="63"/>
      <name val="Calibri"/>
      <family val="2"/>
      <charset val="238"/>
    </font>
    <font>
      <sz val="10"/>
      <color theme="1"/>
      <name val="Calibri"/>
      <family val="2"/>
      <charset val="238"/>
      <scheme val="minor"/>
    </font>
    <font>
      <sz val="12"/>
      <color rgb="FF222222"/>
      <name val="Calibri"/>
      <family val="2"/>
      <charset val="238"/>
      <scheme val="minor"/>
    </font>
    <font>
      <sz val="12"/>
      <color rgb="FFFF0000"/>
      <name val="Calibri"/>
      <family val="2"/>
      <charset val="238"/>
      <scheme val="minor"/>
    </font>
    <font>
      <b/>
      <sz val="12"/>
      <color rgb="FF222222"/>
      <name val="Calibri"/>
      <family val="2"/>
      <charset val="238"/>
      <scheme val="minor"/>
    </font>
    <font>
      <b/>
      <sz val="14"/>
      <color rgb="FF000000"/>
      <name val="Calibri"/>
      <family val="2"/>
      <charset val="238"/>
      <scheme val="minor"/>
    </font>
    <font>
      <sz val="12"/>
      <name val="Calibri"/>
      <family val="2"/>
      <charset val="238"/>
      <scheme val="minor"/>
    </font>
    <font>
      <sz val="12"/>
      <color theme="1"/>
      <name val="Calibri"/>
      <family val="2"/>
      <charset val="238"/>
      <scheme val="minor"/>
    </font>
    <font>
      <b/>
      <sz val="12"/>
      <name val="Calibri"/>
      <family val="2"/>
      <charset val="238"/>
      <scheme val="minor"/>
    </font>
    <font>
      <b/>
      <sz val="12"/>
      <color theme="1"/>
      <name val="Calibri"/>
      <family val="2"/>
      <charset val="238"/>
      <scheme val="minor"/>
    </font>
    <font>
      <sz val="12"/>
      <color rgb="FF000000"/>
      <name val="Calibri"/>
      <family val="2"/>
      <charset val="238"/>
      <scheme val="minor"/>
    </font>
    <font>
      <b/>
      <sz val="12"/>
      <color rgb="FF000000"/>
      <name val="Calibri"/>
      <family val="2"/>
      <charset val="238"/>
      <scheme val="minor"/>
    </font>
    <font>
      <sz val="12"/>
      <color rgb="FF000000"/>
      <name val="Titilliumregular"/>
    </font>
    <font>
      <sz val="12"/>
      <color rgb="FF222222"/>
      <name val="Arial"/>
      <family val="2"/>
      <charset val="238"/>
    </font>
    <font>
      <b/>
      <sz val="12"/>
      <color rgb="FF710909"/>
      <name val="Calibri"/>
      <family val="2"/>
      <charset val="238"/>
      <scheme val="minor"/>
    </font>
    <font>
      <sz val="12"/>
      <color rgb="FFC00000"/>
      <name val="Calibri"/>
      <family val="2"/>
      <charset val="238"/>
      <scheme val="minor"/>
    </font>
    <font>
      <b/>
      <sz val="12"/>
      <color rgb="FFC00000"/>
      <name val="Calibri"/>
      <family val="2"/>
      <charset val="238"/>
      <scheme val="minor"/>
    </font>
    <font>
      <b/>
      <sz val="12"/>
      <color theme="1"/>
      <name val="Arial"/>
      <family val="2"/>
      <charset val="238"/>
    </font>
    <font>
      <sz val="12"/>
      <name val="Arial"/>
      <family val="2"/>
      <charset val="238"/>
    </font>
  </fonts>
  <fills count="13">
    <fill>
      <patternFill patternType="none"/>
    </fill>
    <fill>
      <patternFill patternType="gray125"/>
    </fill>
    <fill>
      <patternFill patternType="solid">
        <fgColor theme="0"/>
        <bgColor indexed="64"/>
      </patternFill>
    </fill>
    <fill>
      <patternFill patternType="solid">
        <fgColor rgb="FFC7E6A4"/>
        <bgColor indexed="64"/>
      </patternFill>
    </fill>
    <fill>
      <patternFill patternType="solid">
        <fgColor theme="6" tint="-0.249977111117893"/>
        <bgColor indexed="64"/>
      </patternFill>
    </fill>
    <fill>
      <patternFill patternType="solid">
        <fgColor theme="6" tint="0.79998168889431442"/>
        <bgColor indexed="64"/>
      </patternFill>
    </fill>
    <fill>
      <patternFill patternType="solid">
        <fgColor theme="6" tint="0.59999389629810485"/>
        <bgColor indexed="64"/>
      </patternFill>
    </fill>
    <fill>
      <patternFill patternType="solid">
        <fgColor rgb="FFFFFFE0"/>
        <bgColor indexed="64"/>
      </patternFill>
    </fill>
    <fill>
      <patternFill patternType="solid">
        <fgColor theme="6"/>
        <bgColor indexed="64"/>
      </patternFill>
    </fill>
    <fill>
      <patternFill patternType="solid">
        <fgColor theme="9" tint="0.39997558519241921"/>
        <bgColor indexed="64"/>
      </patternFill>
    </fill>
    <fill>
      <patternFill patternType="solid">
        <fgColor theme="6" tint="0.39997558519241921"/>
        <bgColor indexed="64"/>
      </patternFill>
    </fill>
    <fill>
      <patternFill patternType="solid">
        <fgColor rgb="FFFBCA93"/>
        <bgColor indexed="64"/>
      </patternFill>
    </fill>
    <fill>
      <patternFill patternType="solid">
        <fgColor rgb="FFF7E07D"/>
        <bgColor indexed="64"/>
      </patternFill>
    </fill>
  </fills>
  <borders count="4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diagonal/>
    </border>
    <border>
      <left/>
      <right style="medium">
        <color indexed="64"/>
      </right>
      <top/>
      <bottom style="medium">
        <color indexed="64"/>
      </bottom>
      <diagonal/>
    </border>
    <border>
      <left/>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double">
        <color indexed="64"/>
      </top>
      <bottom style="double">
        <color indexed="64"/>
      </bottom>
      <diagonal/>
    </border>
    <border>
      <left style="medium">
        <color indexed="64"/>
      </left>
      <right style="medium">
        <color indexed="64"/>
      </right>
      <top style="double">
        <color indexed="64"/>
      </top>
      <bottom style="medium">
        <color indexed="64"/>
      </bottom>
      <diagonal/>
    </border>
    <border>
      <left/>
      <right/>
      <top style="thin">
        <color indexed="64"/>
      </top>
      <bottom/>
      <diagonal/>
    </border>
    <border>
      <left style="medium">
        <color indexed="64"/>
      </left>
      <right style="medium">
        <color indexed="64"/>
      </right>
      <top/>
      <bottom style="medium">
        <color indexed="64"/>
      </bottom>
      <diagonal/>
    </border>
    <border>
      <left/>
      <right style="medium">
        <color rgb="FF000000"/>
      </right>
      <top style="medium">
        <color rgb="FF000000"/>
      </top>
      <bottom style="medium">
        <color rgb="FF000000"/>
      </bottom>
      <diagonal/>
    </border>
    <border>
      <left/>
      <right style="medium">
        <color rgb="FF000000"/>
      </right>
      <top style="medium">
        <color rgb="FF000000"/>
      </top>
      <bottom/>
      <diagonal/>
    </border>
    <border>
      <left/>
      <right style="medium">
        <color indexed="64"/>
      </right>
      <top style="medium">
        <color rgb="FF000000"/>
      </top>
      <bottom style="medium">
        <color indexed="64"/>
      </bottom>
      <diagonal/>
    </border>
    <border>
      <left/>
      <right style="medium">
        <color rgb="FF000000"/>
      </right>
      <top/>
      <bottom style="medium">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style="medium">
        <color rgb="FF000000"/>
      </left>
      <right style="medium">
        <color rgb="FF000000"/>
      </right>
      <top style="medium">
        <color rgb="FF000000"/>
      </top>
      <bottom/>
      <diagonal/>
    </border>
    <border>
      <left style="medium">
        <color rgb="FF000000"/>
      </left>
      <right/>
      <top style="medium">
        <color rgb="FF000000"/>
      </top>
      <bottom/>
      <diagonal/>
    </border>
    <border>
      <left style="medium">
        <color indexed="64"/>
      </left>
      <right style="medium">
        <color indexed="64"/>
      </right>
      <top style="medium">
        <color indexed="64"/>
      </top>
      <bottom style="medium">
        <color rgb="FF000000"/>
      </bottom>
      <diagonal/>
    </border>
    <border>
      <left style="medium">
        <color indexed="64"/>
      </left>
      <right style="medium">
        <color indexed="64"/>
      </right>
      <top style="medium">
        <color rgb="FF000000"/>
      </top>
      <bottom style="medium">
        <color rgb="FF000000"/>
      </bottom>
      <diagonal/>
    </border>
    <border>
      <left/>
      <right style="medium">
        <color indexed="64"/>
      </right>
      <top style="medium">
        <color indexed="64"/>
      </top>
      <bottom style="medium">
        <color rgb="FF000000"/>
      </bottom>
      <diagonal/>
    </border>
    <border>
      <left style="medium">
        <color indexed="64"/>
      </left>
      <right style="medium">
        <color indexed="64"/>
      </right>
      <top style="medium">
        <color rgb="FF000000"/>
      </top>
      <bottom style="medium">
        <color indexed="64"/>
      </bottom>
      <diagonal/>
    </border>
    <border>
      <left style="medium">
        <color indexed="64"/>
      </left>
      <right style="medium">
        <color rgb="FF000000"/>
      </right>
      <top style="medium">
        <color indexed="64"/>
      </top>
      <bottom style="medium">
        <color rgb="FF000000"/>
      </bottom>
      <diagonal/>
    </border>
    <border>
      <left style="medium">
        <color rgb="FF000000"/>
      </left>
      <right style="medium">
        <color rgb="FF000000"/>
      </right>
      <top style="medium">
        <color indexed="64"/>
      </top>
      <bottom style="medium">
        <color rgb="FF000000"/>
      </bottom>
      <diagonal/>
    </border>
    <border>
      <left style="medium">
        <color rgb="FF000000"/>
      </left>
      <right style="medium">
        <color indexed="64"/>
      </right>
      <top style="medium">
        <color indexed="64"/>
      </top>
      <bottom style="medium">
        <color rgb="FF000000"/>
      </bottom>
      <diagonal/>
    </border>
    <border>
      <left style="medium">
        <color indexed="64"/>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style="medium">
        <color rgb="FF000000"/>
      </left>
      <right style="medium">
        <color indexed="64"/>
      </right>
      <top style="medium">
        <color rgb="FF000000"/>
      </top>
      <bottom style="medium">
        <color rgb="FF000000"/>
      </bottom>
      <diagonal/>
    </border>
    <border>
      <left/>
      <right style="medium">
        <color indexed="64"/>
      </right>
      <top style="medium">
        <color rgb="FF000000"/>
      </top>
      <bottom style="medium">
        <color rgb="FF000000"/>
      </bottom>
      <diagonal/>
    </border>
    <border>
      <left style="medium">
        <color indexed="64"/>
      </left>
      <right style="medium">
        <color rgb="FF000000"/>
      </right>
      <top style="medium">
        <color rgb="FF000000"/>
      </top>
      <bottom style="medium">
        <color indexed="64"/>
      </bottom>
      <diagonal/>
    </border>
    <border>
      <left style="medium">
        <color rgb="FF000000"/>
      </left>
      <right/>
      <top style="medium">
        <color rgb="FF000000"/>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1">
    <xf numFmtId="0" fontId="0" fillId="0" borderId="0"/>
  </cellStyleXfs>
  <cellXfs count="116">
    <xf numFmtId="0" fontId="0" fillId="0" borderId="0" xfId="0"/>
    <xf numFmtId="49" fontId="7" fillId="0" borderId="0" xfId="0" applyNumberFormat="1" applyFont="1"/>
    <xf numFmtId="49" fontId="7" fillId="0" borderId="0" xfId="0" applyNumberFormat="1" applyFont="1" applyAlignment="1">
      <alignment wrapText="1"/>
    </xf>
    <xf numFmtId="49" fontId="7" fillId="0" borderId="0" xfId="0" applyNumberFormat="1" applyFont="1" applyFill="1"/>
    <xf numFmtId="49" fontId="7" fillId="2" borderId="0" xfId="0" applyNumberFormat="1" applyFont="1" applyFill="1"/>
    <xf numFmtId="49" fontId="7" fillId="2" borderId="0" xfId="0" applyNumberFormat="1" applyFont="1" applyFill="1" applyAlignment="1">
      <alignment wrapText="1"/>
    </xf>
    <xf numFmtId="49" fontId="7" fillId="3" borderId="1" xfId="0" applyNumberFormat="1" applyFont="1" applyFill="1" applyBorder="1"/>
    <xf numFmtId="49" fontId="7" fillId="3" borderId="2" xfId="0" applyNumberFormat="1" applyFont="1" applyFill="1" applyBorder="1" applyAlignment="1">
      <alignment wrapText="1"/>
    </xf>
    <xf numFmtId="49" fontId="7" fillId="3" borderId="3" xfId="0" applyNumberFormat="1" applyFont="1" applyFill="1" applyBorder="1" applyAlignment="1">
      <alignment wrapText="1"/>
    </xf>
    <xf numFmtId="49" fontId="7" fillId="3" borderId="4" xfId="0" applyNumberFormat="1" applyFont="1" applyFill="1" applyBorder="1"/>
    <xf numFmtId="49" fontId="7" fillId="3" borderId="5" xfId="0" applyNumberFormat="1" applyFont="1" applyFill="1" applyBorder="1"/>
    <xf numFmtId="0" fontId="8" fillId="3" borderId="0" xfId="0" applyFont="1" applyFill="1" applyBorder="1" applyAlignment="1">
      <alignment vertical="center" wrapText="1"/>
    </xf>
    <xf numFmtId="49" fontId="7" fillId="3" borderId="6" xfId="0" applyNumberFormat="1" applyFont="1" applyFill="1" applyBorder="1"/>
    <xf numFmtId="0" fontId="0" fillId="3" borderId="6" xfId="0" applyFont="1" applyFill="1" applyBorder="1" applyAlignment="1">
      <alignment wrapText="1"/>
    </xf>
    <xf numFmtId="0" fontId="8" fillId="3" borderId="6" xfId="0" applyFont="1" applyFill="1" applyBorder="1" applyAlignment="1">
      <alignment vertical="center" wrapText="1"/>
    </xf>
    <xf numFmtId="0" fontId="9" fillId="3" borderId="6" xfId="0" applyFont="1" applyFill="1" applyBorder="1" applyAlignment="1">
      <alignment vertical="center" wrapText="1"/>
    </xf>
    <xf numFmtId="0" fontId="8" fillId="3" borderId="6" xfId="0" applyFont="1" applyFill="1" applyBorder="1" applyAlignment="1">
      <alignment vertical="center"/>
    </xf>
    <xf numFmtId="0" fontId="0" fillId="3" borderId="6" xfId="0" applyFont="1" applyFill="1" applyBorder="1" applyAlignment="1">
      <alignment vertical="center"/>
    </xf>
    <xf numFmtId="0" fontId="8" fillId="3" borderId="6" xfId="0" applyFont="1" applyFill="1" applyBorder="1"/>
    <xf numFmtId="49" fontId="7" fillId="3" borderId="6" xfId="0" applyNumberFormat="1" applyFont="1" applyFill="1" applyBorder="1" applyAlignment="1">
      <alignment wrapText="1"/>
    </xf>
    <xf numFmtId="49" fontId="7" fillId="3" borderId="7" xfId="0" applyNumberFormat="1" applyFont="1" applyFill="1" applyBorder="1" applyAlignment="1">
      <alignment wrapText="1"/>
    </xf>
    <xf numFmtId="49" fontId="0" fillId="3" borderId="8" xfId="0" applyNumberFormat="1" applyFont="1" applyFill="1" applyBorder="1" applyAlignment="1">
      <alignment vertical="center" wrapText="1"/>
    </xf>
    <xf numFmtId="49" fontId="7" fillId="3" borderId="0" xfId="0" applyNumberFormat="1" applyFont="1" applyFill="1" applyBorder="1"/>
    <xf numFmtId="49" fontId="10" fillId="4" borderId="9" xfId="0" applyNumberFormat="1" applyFont="1" applyFill="1" applyBorder="1" applyAlignment="1">
      <alignment vertical="center" wrapText="1"/>
    </xf>
    <xf numFmtId="49" fontId="10" fillId="4" borderId="10" xfId="0" applyNumberFormat="1" applyFont="1" applyFill="1" applyBorder="1" applyAlignment="1">
      <alignment vertical="center" wrapText="1"/>
    </xf>
    <xf numFmtId="49" fontId="8" fillId="5" borderId="11" xfId="0" applyNumberFormat="1" applyFont="1" applyFill="1" applyBorder="1" applyAlignment="1">
      <alignment vertical="center" wrapText="1"/>
    </xf>
    <xf numFmtId="49" fontId="8" fillId="5" borderId="12" xfId="0" applyNumberFormat="1" applyFont="1" applyFill="1" applyBorder="1" applyAlignment="1">
      <alignment vertical="center" wrapText="1"/>
    </xf>
    <xf numFmtId="49" fontId="8" fillId="6" borderId="11" xfId="0" applyNumberFormat="1" applyFont="1" applyFill="1" applyBorder="1" applyAlignment="1">
      <alignment vertical="center" wrapText="1"/>
    </xf>
    <xf numFmtId="49" fontId="8" fillId="5" borderId="13" xfId="0" applyNumberFormat="1" applyFont="1" applyFill="1" applyBorder="1" applyAlignment="1">
      <alignment vertical="center" wrapText="1"/>
    </xf>
    <xf numFmtId="2" fontId="12" fillId="7" borderId="14" xfId="0" applyNumberFormat="1" applyFont="1" applyFill="1" applyBorder="1" applyAlignment="1" applyProtection="1">
      <alignment horizontal="center" vertical="center"/>
      <protection locked="0"/>
    </xf>
    <xf numFmtId="0" fontId="13" fillId="0" borderId="0" xfId="0" applyFont="1" applyProtection="1">
      <protection hidden="1"/>
    </xf>
    <xf numFmtId="0" fontId="13" fillId="0" borderId="0" xfId="0" applyFont="1" applyFill="1" applyProtection="1">
      <protection hidden="1"/>
    </xf>
    <xf numFmtId="0" fontId="11" fillId="8" borderId="10" xfId="0" applyFont="1" applyFill="1" applyBorder="1" applyAlignment="1" applyProtection="1">
      <alignment vertical="center" wrapText="1"/>
      <protection hidden="1"/>
    </xf>
    <xf numFmtId="2" fontId="14" fillId="7" borderId="14" xfId="0" applyNumberFormat="1" applyFont="1" applyFill="1" applyBorder="1" applyAlignment="1" applyProtection="1">
      <alignment horizontal="center" vertical="center" wrapText="1"/>
      <protection hidden="1"/>
    </xf>
    <xf numFmtId="0" fontId="15" fillId="9" borderId="10" xfId="0" applyFont="1" applyFill="1" applyBorder="1" applyAlignment="1" applyProtection="1">
      <alignment horizontal="center" wrapText="1"/>
      <protection hidden="1"/>
    </xf>
    <xf numFmtId="0" fontId="16" fillId="0" borderId="0" xfId="0" applyFont="1" applyFill="1" applyBorder="1" applyAlignment="1" applyProtection="1">
      <alignment horizontal="center" vertical="center" wrapText="1"/>
      <protection hidden="1"/>
    </xf>
    <xf numFmtId="0" fontId="17" fillId="10" borderId="28" xfId="0" applyFont="1" applyFill="1" applyBorder="1" applyAlignment="1" applyProtection="1">
      <alignment vertical="center" wrapText="1"/>
      <protection hidden="1"/>
    </xf>
    <xf numFmtId="0" fontId="17" fillId="10" borderId="29" xfId="0" applyFont="1" applyFill="1" applyBorder="1" applyAlignment="1" applyProtection="1">
      <alignment horizontal="center" vertical="center" wrapText="1"/>
      <protection hidden="1"/>
    </xf>
    <xf numFmtId="164" fontId="14" fillId="9" borderId="15" xfId="0" applyNumberFormat="1" applyFont="1" applyFill="1" applyBorder="1" applyAlignment="1" applyProtection="1">
      <alignment horizontal="center" vertical="center"/>
      <protection hidden="1"/>
    </xf>
    <xf numFmtId="164" fontId="14" fillId="9" borderId="16" xfId="0" applyNumberFormat="1" applyFont="1" applyFill="1" applyBorder="1" applyAlignment="1" applyProtection="1">
      <alignment horizontal="center" vertical="center"/>
      <protection hidden="1"/>
    </xf>
    <xf numFmtId="0" fontId="13" fillId="0" borderId="0" xfId="0" applyFont="1" applyBorder="1" applyProtection="1">
      <protection hidden="1"/>
    </xf>
    <xf numFmtId="0" fontId="17" fillId="10" borderId="30" xfId="0" applyFont="1" applyFill="1" applyBorder="1" applyAlignment="1" applyProtection="1">
      <alignment vertical="center" wrapText="1"/>
      <protection hidden="1"/>
    </xf>
    <xf numFmtId="0" fontId="17" fillId="10" borderId="31" xfId="0" applyFont="1" applyFill="1" applyBorder="1" applyAlignment="1" applyProtection="1">
      <alignment horizontal="center" vertical="center" wrapText="1"/>
      <protection hidden="1"/>
    </xf>
    <xf numFmtId="164" fontId="14" fillId="9" borderId="17" xfId="0" applyNumberFormat="1" applyFont="1" applyFill="1" applyBorder="1" applyAlignment="1" applyProtection="1">
      <alignment horizontal="center" vertical="center"/>
      <protection hidden="1"/>
    </xf>
    <xf numFmtId="0" fontId="17" fillId="10" borderId="10" xfId="0" applyFont="1" applyFill="1" applyBorder="1" applyAlignment="1" applyProtection="1">
      <alignment vertical="center" wrapText="1"/>
      <protection hidden="1"/>
    </xf>
    <xf numFmtId="0" fontId="17" fillId="10" borderId="1" xfId="0" applyFont="1" applyFill="1" applyBorder="1" applyAlignment="1" applyProtection="1">
      <alignment horizontal="center" vertical="center" wrapText="1"/>
      <protection hidden="1"/>
    </xf>
    <xf numFmtId="2" fontId="16" fillId="9" borderId="18" xfId="0" applyNumberFormat="1" applyFont="1" applyFill="1" applyBorder="1" applyAlignment="1" applyProtection="1">
      <alignment horizontal="center" vertical="center" wrapText="1"/>
      <protection hidden="1"/>
    </xf>
    <xf numFmtId="2" fontId="14" fillId="9" borderId="19" xfId="0" applyNumberFormat="1" applyFont="1" applyFill="1" applyBorder="1" applyAlignment="1" applyProtection="1">
      <alignment horizontal="center" vertical="center"/>
      <protection hidden="1"/>
    </xf>
    <xf numFmtId="0" fontId="17" fillId="10" borderId="4" xfId="0" applyFont="1" applyFill="1" applyBorder="1" applyAlignment="1" applyProtection="1">
      <alignment vertical="center" wrapText="1"/>
      <protection hidden="1"/>
    </xf>
    <xf numFmtId="0" fontId="17" fillId="10" borderId="18" xfId="0" applyFont="1" applyFill="1" applyBorder="1" applyAlignment="1" applyProtection="1">
      <alignment horizontal="center" vertical="center" wrapText="1"/>
      <protection hidden="1"/>
    </xf>
    <xf numFmtId="0" fontId="13" fillId="9" borderId="4" xfId="0" applyFont="1" applyFill="1" applyBorder="1" applyProtection="1">
      <protection hidden="1"/>
    </xf>
    <xf numFmtId="2" fontId="17" fillId="9" borderId="6" xfId="0" applyNumberFormat="1" applyFont="1" applyFill="1" applyBorder="1" applyAlignment="1" applyProtection="1">
      <alignment horizontal="center" vertical="center" wrapText="1"/>
      <protection hidden="1"/>
    </xf>
    <xf numFmtId="0" fontId="17" fillId="10" borderId="18" xfId="0" applyFont="1" applyFill="1" applyBorder="1" applyAlignment="1" applyProtection="1">
      <alignment vertical="center" wrapText="1"/>
      <protection hidden="1"/>
    </xf>
    <xf numFmtId="0" fontId="0" fillId="0" borderId="0" xfId="0" applyProtection="1">
      <protection hidden="1"/>
    </xf>
    <xf numFmtId="0" fontId="17" fillId="10" borderId="32" xfId="0" applyFont="1" applyFill="1" applyBorder="1" applyAlignment="1" applyProtection="1">
      <alignment horizontal="left" vertical="center" wrapText="1"/>
      <protection hidden="1"/>
    </xf>
    <xf numFmtId="0" fontId="17" fillId="7" borderId="20" xfId="0" applyFont="1" applyFill="1" applyBorder="1" applyAlignment="1" applyProtection="1">
      <alignment horizontal="left" vertical="center" wrapText="1"/>
      <protection hidden="1"/>
    </xf>
    <xf numFmtId="0" fontId="17" fillId="9" borderId="21" xfId="0" applyFont="1" applyFill="1" applyBorder="1" applyAlignment="1" applyProtection="1">
      <alignment horizontal="left" vertical="center" wrapText="1"/>
      <protection hidden="1"/>
    </xf>
    <xf numFmtId="0" fontId="13" fillId="2" borderId="0" xfId="0" applyFont="1" applyFill="1" applyProtection="1">
      <protection hidden="1"/>
    </xf>
    <xf numFmtId="0" fontId="17" fillId="8" borderId="10" xfId="0" applyFont="1" applyFill="1" applyBorder="1" applyAlignment="1" applyProtection="1">
      <alignment vertical="center" wrapText="1"/>
      <protection hidden="1"/>
    </xf>
    <xf numFmtId="0" fontId="17" fillId="8" borderId="10" xfId="0" applyFont="1" applyFill="1" applyBorder="1" applyAlignment="1" applyProtection="1">
      <alignment horizontal="left" vertical="center"/>
      <protection hidden="1"/>
    </xf>
    <xf numFmtId="0" fontId="18" fillId="0" borderId="22" xfId="0" applyFont="1" applyFill="1" applyBorder="1" applyAlignment="1" applyProtection="1">
      <alignment vertical="center" wrapText="1"/>
      <protection hidden="1"/>
    </xf>
    <xf numFmtId="0" fontId="17" fillId="3" borderId="36" xfId="0" applyFont="1" applyFill="1" applyBorder="1" applyAlignment="1" applyProtection="1">
      <alignment vertical="center" wrapText="1"/>
      <protection hidden="1"/>
    </xf>
    <xf numFmtId="0" fontId="17" fillId="3" borderId="37" xfId="0" applyFont="1" applyFill="1" applyBorder="1" applyAlignment="1" applyProtection="1">
      <alignment horizontal="center" vertical="center" wrapText="1"/>
      <protection hidden="1"/>
    </xf>
    <xf numFmtId="2" fontId="17" fillId="11" borderId="38" xfId="0" applyNumberFormat="1" applyFont="1" applyFill="1" applyBorder="1" applyAlignment="1" applyProtection="1">
      <alignment horizontal="center" vertical="center" wrapText="1"/>
      <protection hidden="1"/>
    </xf>
    <xf numFmtId="0" fontId="19" fillId="0" borderId="0" xfId="0" applyFont="1" applyAlignment="1" applyProtection="1">
      <alignment vertical="center"/>
      <protection hidden="1"/>
    </xf>
    <xf numFmtId="0" fontId="17" fillId="3" borderId="39" xfId="0" applyFont="1" applyFill="1" applyBorder="1" applyAlignment="1" applyProtection="1">
      <alignment vertical="center" wrapText="1"/>
      <protection hidden="1"/>
    </xf>
    <xf numFmtId="0" fontId="17" fillId="3" borderId="40" xfId="0" applyFont="1" applyFill="1" applyBorder="1" applyAlignment="1" applyProtection="1">
      <alignment horizontal="center" vertical="center" wrapText="1"/>
      <protection hidden="1"/>
    </xf>
    <xf numFmtId="2" fontId="17" fillId="11" borderId="41" xfId="0" applyNumberFormat="1" applyFont="1" applyFill="1" applyBorder="1" applyAlignment="1" applyProtection="1">
      <alignment horizontal="center" vertical="center" wrapText="1"/>
      <protection hidden="1"/>
    </xf>
    <xf numFmtId="2" fontId="15" fillId="11" borderId="41" xfId="0" applyNumberFormat="1" applyFont="1" applyFill="1" applyBorder="1" applyAlignment="1" applyProtection="1">
      <alignment horizontal="center" vertical="center" wrapText="1"/>
      <protection hidden="1"/>
    </xf>
    <xf numFmtId="0" fontId="13" fillId="0" borderId="0" xfId="0" applyFont="1" applyAlignment="1" applyProtection="1">
      <alignment wrapText="1"/>
      <protection hidden="1"/>
    </xf>
    <xf numFmtId="0" fontId="17" fillId="3" borderId="43" xfId="0" applyFont="1" applyFill="1" applyBorder="1" applyAlignment="1" applyProtection="1">
      <alignment vertical="center" wrapText="1"/>
      <protection hidden="1"/>
    </xf>
    <xf numFmtId="0" fontId="17" fillId="3" borderId="32" xfId="0" applyFont="1" applyFill="1" applyBorder="1" applyAlignment="1" applyProtection="1">
      <alignment vertical="center" wrapText="1"/>
      <protection hidden="1"/>
    </xf>
    <xf numFmtId="0" fontId="17" fillId="9" borderId="23" xfId="0" applyFont="1" applyFill="1" applyBorder="1" applyAlignment="1" applyProtection="1">
      <alignment horizontal="left" vertical="center" wrapText="1"/>
      <protection hidden="1"/>
    </xf>
    <xf numFmtId="49" fontId="2" fillId="5" borderId="11" xfId="0" applyNumberFormat="1" applyFont="1" applyFill="1" applyBorder="1" applyAlignment="1">
      <alignment vertical="center" wrapText="1"/>
    </xf>
    <xf numFmtId="49" fontId="7" fillId="3" borderId="0" xfId="0" applyNumberFormat="1" applyFont="1" applyFill="1" applyBorder="1" applyAlignment="1">
      <alignment wrapText="1"/>
    </xf>
    <xf numFmtId="49" fontId="8" fillId="5" borderId="9" xfId="0" applyNumberFormat="1" applyFont="1" applyFill="1" applyBorder="1" applyAlignment="1">
      <alignment vertical="center" wrapText="1"/>
    </xf>
    <xf numFmtId="49" fontId="10" fillId="4" borderId="10" xfId="0" applyNumberFormat="1" applyFont="1" applyFill="1" applyBorder="1" applyAlignment="1">
      <alignment horizontal="left" vertical="center" wrapText="1"/>
    </xf>
    <xf numFmtId="49" fontId="7" fillId="3" borderId="1" xfId="0" applyNumberFormat="1" applyFont="1" applyFill="1" applyBorder="1" applyAlignment="1">
      <alignment wrapText="1"/>
    </xf>
    <xf numFmtId="49" fontId="7" fillId="3" borderId="4" xfId="0" applyNumberFormat="1" applyFont="1" applyFill="1" applyBorder="1" applyAlignment="1">
      <alignment wrapText="1"/>
    </xf>
    <xf numFmtId="49" fontId="7" fillId="3" borderId="5" xfId="0" applyNumberFormat="1" applyFont="1" applyFill="1" applyBorder="1" applyAlignment="1">
      <alignment wrapText="1"/>
    </xf>
    <xf numFmtId="49" fontId="7" fillId="3" borderId="8" xfId="0" applyNumberFormat="1" applyFont="1" applyFill="1" applyBorder="1" applyAlignment="1">
      <alignment wrapText="1"/>
    </xf>
    <xf numFmtId="0" fontId="22" fillId="4" borderId="10" xfId="0" applyFont="1" applyFill="1" applyBorder="1" applyAlignment="1">
      <alignment horizontal="left" vertical="center"/>
    </xf>
    <xf numFmtId="49" fontId="21" fillId="5" borderId="9" xfId="0" applyNumberFormat="1" applyFont="1" applyFill="1" applyBorder="1" applyAlignment="1">
      <alignment vertical="center" wrapText="1"/>
    </xf>
    <xf numFmtId="49" fontId="21" fillId="5" borderId="12" xfId="0" applyNumberFormat="1" applyFont="1" applyFill="1" applyBorder="1" applyAlignment="1">
      <alignment vertical="center" wrapText="1"/>
    </xf>
    <xf numFmtId="0" fontId="12" fillId="0" borderId="0" xfId="0" applyFont="1" applyProtection="1">
      <protection hidden="1"/>
    </xf>
    <xf numFmtId="0" fontId="17" fillId="3" borderId="29" xfId="0" applyFont="1" applyFill="1" applyBorder="1" applyAlignment="1" applyProtection="1">
      <alignment vertical="center" wrapText="1"/>
      <protection hidden="1"/>
    </xf>
    <xf numFmtId="0" fontId="17" fillId="3" borderId="32" xfId="0" applyFont="1" applyFill="1" applyBorder="1" applyAlignment="1" applyProtection="1">
      <alignment horizontal="center" vertical="center" wrapText="1"/>
      <protection hidden="1"/>
    </xf>
    <xf numFmtId="2" fontId="17" fillId="7" borderId="24" xfId="0" applyNumberFormat="1" applyFont="1" applyFill="1" applyBorder="1" applyAlignment="1" applyProtection="1">
      <alignment horizontal="center" vertical="center" wrapText="1"/>
      <protection locked="0"/>
    </xf>
    <xf numFmtId="0" fontId="17" fillId="3" borderId="33" xfId="0" applyFont="1" applyFill="1" applyBorder="1" applyAlignment="1" applyProtection="1">
      <alignment horizontal="center" vertical="center" wrapText="1"/>
      <protection hidden="1"/>
    </xf>
    <xf numFmtId="2" fontId="17" fillId="7" borderId="25" xfId="0" applyNumberFormat="1" applyFont="1" applyFill="1" applyBorder="1" applyAlignment="1" applyProtection="1">
      <alignment horizontal="center" vertical="center" wrapText="1"/>
      <protection locked="0"/>
    </xf>
    <xf numFmtId="0" fontId="17" fillId="9" borderId="10" xfId="0" applyNumberFormat="1" applyFont="1" applyFill="1" applyBorder="1" applyAlignment="1" applyProtection="1">
      <alignment horizontal="center" vertical="center" wrapText="1"/>
      <protection hidden="1"/>
    </xf>
    <xf numFmtId="2" fontId="17" fillId="9" borderId="7" xfId="0" applyNumberFormat="1" applyFont="1" applyFill="1" applyBorder="1" applyAlignment="1" applyProtection="1">
      <alignment horizontal="center" vertical="center" wrapText="1"/>
      <protection hidden="1"/>
    </xf>
    <xf numFmtId="2" fontId="17" fillId="9" borderId="34" xfId="0" applyNumberFormat="1" applyFont="1" applyFill="1" applyBorder="1" applyAlignment="1" applyProtection="1">
      <alignment horizontal="center" vertical="center" wrapText="1"/>
      <protection hidden="1"/>
    </xf>
    <xf numFmtId="2" fontId="17" fillId="7" borderId="26" xfId="0" applyNumberFormat="1" applyFont="1" applyFill="1" applyBorder="1" applyAlignment="1" applyProtection="1">
      <alignment horizontal="center" vertical="center" wrapText="1"/>
      <protection locked="0"/>
    </xf>
    <xf numFmtId="2" fontId="17" fillId="7" borderId="27" xfId="0" applyNumberFormat="1" applyFont="1" applyFill="1" applyBorder="1" applyAlignment="1" applyProtection="1">
      <alignment horizontal="center" vertical="center" wrapText="1"/>
      <protection locked="0"/>
    </xf>
    <xf numFmtId="0" fontId="17" fillId="3" borderId="35" xfId="0" applyFont="1" applyFill="1" applyBorder="1" applyAlignment="1" applyProtection="1">
      <alignment horizontal="center" vertical="center" wrapText="1"/>
      <protection hidden="1"/>
    </xf>
    <xf numFmtId="0" fontId="16" fillId="12" borderId="10" xfId="0" applyNumberFormat="1" applyFont="1" applyFill="1" applyBorder="1" applyAlignment="1" applyProtection="1">
      <alignment horizontal="center" vertical="center" wrapText="1"/>
      <protection locked="0"/>
    </xf>
    <xf numFmtId="2" fontId="17" fillId="7" borderId="10" xfId="0" applyNumberFormat="1" applyFont="1" applyFill="1" applyBorder="1" applyAlignment="1" applyProtection="1">
      <alignment horizontal="center" vertical="center" wrapText="1"/>
      <protection locked="0"/>
    </xf>
    <xf numFmtId="0" fontId="17" fillId="3" borderId="9" xfId="0" applyFont="1" applyFill="1" applyBorder="1" applyAlignment="1" applyProtection="1">
      <alignment horizontal="left" vertical="center" wrapText="1"/>
      <protection hidden="1"/>
    </xf>
    <xf numFmtId="2" fontId="17" fillId="7" borderId="10" xfId="0" applyNumberFormat="1" applyFont="1" applyFill="1" applyBorder="1" applyAlignment="1" applyProtection="1">
      <alignment horizontal="left" vertical="center" wrapText="1"/>
      <protection hidden="1"/>
    </xf>
    <xf numFmtId="0" fontId="24" fillId="0" borderId="16" xfId="0" applyFont="1" applyFill="1" applyBorder="1" applyProtection="1">
      <protection hidden="1"/>
    </xf>
    <xf numFmtId="0" fontId="17" fillId="12" borderId="10" xfId="0" applyNumberFormat="1" applyFont="1" applyFill="1" applyBorder="1" applyAlignment="1" applyProtection="1">
      <alignment horizontal="left" vertical="center" wrapText="1"/>
      <protection locked="0"/>
    </xf>
    <xf numFmtId="2" fontId="17" fillId="9" borderId="10" xfId="0" applyNumberFormat="1" applyFont="1" applyFill="1" applyBorder="1" applyAlignment="1" applyProtection="1">
      <alignment horizontal="left" vertical="center" wrapText="1"/>
      <protection hidden="1"/>
    </xf>
    <xf numFmtId="0" fontId="24" fillId="0" borderId="16" xfId="0" applyFont="1" applyFill="1" applyBorder="1" applyAlignment="1" applyProtection="1">
      <protection hidden="1"/>
    </xf>
    <xf numFmtId="49" fontId="2" fillId="5" borderId="12" xfId="0" applyNumberFormat="1" applyFont="1" applyFill="1" applyBorder="1" applyAlignment="1">
      <alignment vertical="center" wrapText="1"/>
    </xf>
    <xf numFmtId="0" fontId="17" fillId="0" borderId="0" xfId="0" applyFont="1" applyFill="1" applyBorder="1" applyAlignment="1" applyProtection="1">
      <alignment vertical="center"/>
      <protection hidden="1"/>
    </xf>
    <xf numFmtId="0" fontId="13" fillId="9" borderId="45" xfId="0" applyFont="1" applyFill="1" applyBorder="1" applyProtection="1">
      <protection hidden="1"/>
    </xf>
    <xf numFmtId="2" fontId="17" fillId="9" borderId="46" xfId="0" applyNumberFormat="1" applyFont="1" applyFill="1" applyBorder="1" applyAlignment="1" applyProtection="1">
      <alignment horizontal="center" vertical="center" wrapText="1"/>
      <protection hidden="1"/>
    </xf>
    <xf numFmtId="0" fontId="17" fillId="0" borderId="0" xfId="0" applyFont="1" applyFill="1" applyBorder="1" applyAlignment="1" applyProtection="1">
      <alignment vertical="center" wrapText="1"/>
      <protection hidden="1"/>
    </xf>
    <xf numFmtId="0" fontId="23" fillId="0" borderId="16" xfId="0" applyFont="1" applyFill="1" applyBorder="1" applyAlignment="1" applyProtection="1">
      <alignment horizontal="center" vertical="center" wrapText="1"/>
      <protection hidden="1"/>
    </xf>
    <xf numFmtId="0" fontId="17" fillId="11" borderId="29" xfId="0" applyFont="1" applyFill="1" applyBorder="1" applyAlignment="1" applyProtection="1">
      <alignment horizontal="center" vertical="center" wrapText="1"/>
      <protection hidden="1"/>
    </xf>
    <xf numFmtId="0" fontId="17" fillId="11" borderId="42" xfId="0" applyFont="1" applyFill="1" applyBorder="1" applyAlignment="1" applyProtection="1">
      <alignment horizontal="center" vertical="center" wrapText="1"/>
      <protection hidden="1"/>
    </xf>
    <xf numFmtId="0" fontId="20" fillId="11" borderId="29" xfId="0" applyFont="1" applyFill="1" applyBorder="1" applyAlignment="1" applyProtection="1">
      <alignment horizontal="center" vertical="center" wrapText="1"/>
      <protection hidden="1"/>
    </xf>
    <xf numFmtId="0" fontId="20" fillId="11" borderId="42" xfId="0" applyFont="1" applyFill="1" applyBorder="1" applyAlignment="1" applyProtection="1">
      <alignment horizontal="center" vertical="center" wrapText="1"/>
      <protection hidden="1"/>
    </xf>
    <xf numFmtId="0" fontId="20" fillId="11" borderId="44" xfId="0" applyFont="1" applyFill="1" applyBorder="1" applyAlignment="1" applyProtection="1">
      <alignment horizontal="center" vertical="center" wrapText="1"/>
      <protection hidden="1"/>
    </xf>
    <xf numFmtId="0" fontId="20" fillId="11" borderId="26" xfId="0" applyFont="1" applyFill="1" applyBorder="1" applyAlignment="1" applyProtection="1">
      <alignment horizontal="center" vertical="center" wrapText="1"/>
      <protection hidden="1"/>
    </xf>
  </cellXfs>
  <cellStyles count="1">
    <cellStyle name="Normal" xfId="0" builtinId="0"/>
  </cellStyles>
  <dxfs count="0"/>
  <tableStyles count="0" defaultTableStyle="TableStyleMedium2" defaultPivotStyle="PivotStyleLight16"/>
  <colors>
    <mruColors>
      <color rgb="FFF7E07D"/>
      <color rgb="FFF1E1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1"/>
  <sheetViews>
    <sheetView topLeftCell="A43" zoomScaleNormal="100" workbookViewId="0">
      <selection activeCell="C46" sqref="C46"/>
    </sheetView>
  </sheetViews>
  <sheetFormatPr defaultColWidth="34.140625" defaultRowHeight="12.75"/>
  <cols>
    <col min="1" max="1" width="18.140625" style="4" customWidth="1"/>
    <col min="2" max="2" width="8.7109375" style="4" customWidth="1"/>
    <col min="3" max="3" width="90.85546875" style="2" customWidth="1"/>
    <col min="4" max="4" width="10.7109375" style="5" customWidth="1"/>
    <col min="5" max="5" width="198.140625" style="4" customWidth="1"/>
    <col min="6" max="6" width="34.140625" style="4"/>
    <col min="7" max="8" width="34.140625" style="3"/>
    <col min="9" max="16384" width="34.140625" style="1"/>
  </cols>
  <sheetData>
    <row r="1" spans="2:4" ht="25.5" customHeight="1" thickBot="1">
      <c r="B1" s="77"/>
      <c r="C1" s="76" t="s">
        <v>208</v>
      </c>
      <c r="D1" s="8"/>
    </row>
    <row r="2" spans="2:4" ht="13.5" thickBot="1">
      <c r="B2" s="78"/>
      <c r="C2" s="74"/>
      <c r="D2" s="19"/>
    </row>
    <row r="3" spans="2:4" ht="18" customHeight="1">
      <c r="B3" s="78"/>
      <c r="C3" s="75" t="s">
        <v>231</v>
      </c>
      <c r="D3" s="19"/>
    </row>
    <row r="4" spans="2:4" ht="18" customHeight="1">
      <c r="B4" s="78"/>
      <c r="C4" s="25" t="s">
        <v>209</v>
      </c>
      <c r="D4" s="19"/>
    </row>
    <row r="5" spans="2:4" ht="18" customHeight="1">
      <c r="B5" s="78"/>
      <c r="C5" s="25" t="s">
        <v>210</v>
      </c>
      <c r="D5" s="19"/>
    </row>
    <row r="6" spans="2:4" ht="18" customHeight="1" thickBot="1">
      <c r="B6" s="78"/>
      <c r="C6" s="26" t="s">
        <v>211</v>
      </c>
      <c r="D6" s="19"/>
    </row>
    <row r="7" spans="2:4" ht="13.5" thickBot="1">
      <c r="B7" s="78"/>
      <c r="C7" s="74"/>
      <c r="D7" s="19"/>
    </row>
    <row r="8" spans="2:4" ht="24" customHeight="1" thickBot="1">
      <c r="B8" s="78"/>
      <c r="C8" s="81" t="s">
        <v>206</v>
      </c>
      <c r="D8" s="19"/>
    </row>
    <row r="9" spans="2:4" ht="13.5" thickBot="1">
      <c r="B9" s="78"/>
      <c r="C9" s="74"/>
      <c r="D9" s="19"/>
    </row>
    <row r="10" spans="2:4" ht="15.75">
      <c r="B10" s="78"/>
      <c r="C10" s="82" t="s">
        <v>214</v>
      </c>
      <c r="D10" s="19"/>
    </row>
    <row r="11" spans="2:4" ht="32.25" thickBot="1">
      <c r="B11" s="78"/>
      <c r="C11" s="83" t="s">
        <v>216</v>
      </c>
      <c r="D11" s="19"/>
    </row>
    <row r="12" spans="2:4" ht="13.5" thickBot="1">
      <c r="B12" s="79"/>
      <c r="C12" s="80"/>
      <c r="D12" s="20"/>
    </row>
    <row r="13" spans="2:4" ht="13.5" thickBot="1"/>
    <row r="14" spans="2:4" ht="30.75" customHeight="1" thickBot="1">
      <c r="B14" s="6"/>
      <c r="C14" s="7"/>
      <c r="D14" s="8"/>
    </row>
    <row r="15" spans="2:4" ht="21" customHeight="1">
      <c r="B15" s="9"/>
      <c r="C15" s="23" t="s">
        <v>207</v>
      </c>
      <c r="D15" s="12"/>
    </row>
    <row r="16" spans="2:4" ht="31.5">
      <c r="B16" s="9"/>
      <c r="C16" s="25" t="s">
        <v>212</v>
      </c>
      <c r="D16" s="12"/>
    </row>
    <row r="17" spans="2:4" ht="47.25">
      <c r="B17" s="9"/>
      <c r="C17" s="25" t="s">
        <v>204</v>
      </c>
      <c r="D17" s="12"/>
    </row>
    <row r="18" spans="2:4" ht="63">
      <c r="B18" s="9"/>
      <c r="C18" s="25" t="s">
        <v>180</v>
      </c>
      <c r="D18" s="12"/>
    </row>
    <row r="19" spans="2:4" ht="79.5" thickBot="1">
      <c r="B19" s="9"/>
      <c r="C19" s="26" t="s">
        <v>179</v>
      </c>
      <c r="D19" s="12"/>
    </row>
    <row r="20" spans="2:4" ht="16.5" thickBot="1">
      <c r="B20" s="9"/>
      <c r="C20" s="11"/>
      <c r="D20" s="12"/>
    </row>
    <row r="21" spans="2:4" ht="23.25" customHeight="1">
      <c r="B21" s="9"/>
      <c r="C21" s="23" t="s">
        <v>24</v>
      </c>
      <c r="D21" s="13"/>
    </row>
    <row r="22" spans="2:4" ht="15.75">
      <c r="B22" s="9"/>
      <c r="C22" s="27" t="s">
        <v>213</v>
      </c>
      <c r="D22" s="14"/>
    </row>
    <row r="23" spans="2:4" ht="31.5">
      <c r="B23" s="9"/>
      <c r="C23" s="73" t="s">
        <v>221</v>
      </c>
      <c r="D23" s="14"/>
    </row>
    <row r="24" spans="2:4" ht="78.75">
      <c r="B24" s="9"/>
      <c r="C24" s="73" t="s">
        <v>222</v>
      </c>
      <c r="D24" s="15"/>
    </row>
    <row r="25" spans="2:4" ht="78.75">
      <c r="B25" s="9"/>
      <c r="C25" s="25" t="s">
        <v>188</v>
      </c>
      <c r="D25" s="15"/>
    </row>
    <row r="26" spans="2:4" ht="63">
      <c r="B26" s="9"/>
      <c r="C26" s="73" t="s">
        <v>223</v>
      </c>
      <c r="D26" s="14"/>
    </row>
    <row r="27" spans="2:4" ht="78.75">
      <c r="B27" s="9"/>
      <c r="C27" s="73" t="s">
        <v>224</v>
      </c>
      <c r="D27" s="14"/>
    </row>
    <row r="28" spans="2:4" ht="47.25">
      <c r="B28" s="9"/>
      <c r="C28" s="73" t="s">
        <v>225</v>
      </c>
      <c r="D28" s="14"/>
    </row>
    <row r="29" spans="2:4" ht="31.5">
      <c r="B29" s="9"/>
      <c r="C29" s="25" t="s">
        <v>151</v>
      </c>
      <c r="D29" s="12"/>
    </row>
    <row r="30" spans="2:4" ht="31.5">
      <c r="B30" s="9"/>
      <c r="C30" s="73" t="s">
        <v>226</v>
      </c>
      <c r="D30" s="12"/>
    </row>
    <row r="31" spans="2:4" ht="94.5">
      <c r="B31" s="9"/>
      <c r="C31" s="25" t="s">
        <v>152</v>
      </c>
      <c r="D31" s="12"/>
    </row>
    <row r="32" spans="2:4" ht="126.75" thickBot="1">
      <c r="B32" s="9"/>
      <c r="C32" s="26" t="s">
        <v>153</v>
      </c>
      <c r="D32" s="12"/>
    </row>
    <row r="33" spans="2:4" ht="16.5" customHeight="1" thickBot="1">
      <c r="B33" s="9"/>
      <c r="C33" s="22"/>
      <c r="D33" s="16"/>
    </row>
    <row r="34" spans="2:4" ht="21.75" customHeight="1" thickBot="1">
      <c r="B34" s="9"/>
      <c r="C34" s="24" t="s">
        <v>25</v>
      </c>
      <c r="D34" s="16"/>
    </row>
    <row r="35" spans="2:4" ht="15.75">
      <c r="B35" s="9"/>
      <c r="C35" s="27" t="s">
        <v>213</v>
      </c>
      <c r="D35" s="16"/>
    </row>
    <row r="36" spans="2:4" ht="31.5">
      <c r="B36" s="9"/>
      <c r="C36" s="28" t="s">
        <v>181</v>
      </c>
      <c r="D36" s="16"/>
    </row>
    <row r="37" spans="2:4" ht="63">
      <c r="B37" s="9"/>
      <c r="C37" s="25" t="s">
        <v>190</v>
      </c>
      <c r="D37" s="16"/>
    </row>
    <row r="38" spans="2:4" ht="47.25">
      <c r="B38" s="9"/>
      <c r="C38" s="25" t="s">
        <v>189</v>
      </c>
      <c r="D38" s="16"/>
    </row>
    <row r="39" spans="2:4" ht="79.5" thickBot="1">
      <c r="B39" s="9"/>
      <c r="C39" s="104" t="s">
        <v>227</v>
      </c>
      <c r="D39" s="16"/>
    </row>
    <row r="40" spans="2:4" ht="15.75" thickBot="1">
      <c r="B40" s="9"/>
      <c r="C40" s="22"/>
      <c r="D40" s="17"/>
    </row>
    <row r="41" spans="2:4" ht="15.75">
      <c r="B41" s="9"/>
      <c r="C41" s="23" t="s">
        <v>205</v>
      </c>
      <c r="D41" s="16"/>
    </row>
    <row r="42" spans="2:4" ht="47.25">
      <c r="B42" s="9"/>
      <c r="C42" s="25" t="s">
        <v>154</v>
      </c>
      <c r="D42" s="16"/>
    </row>
    <row r="43" spans="2:4" ht="31.5">
      <c r="B43" s="9"/>
      <c r="C43" s="25" t="s">
        <v>155</v>
      </c>
      <c r="D43" s="16"/>
    </row>
    <row r="44" spans="2:4" ht="47.25">
      <c r="B44" s="9"/>
      <c r="C44" s="25" t="s">
        <v>228</v>
      </c>
      <c r="D44" s="17"/>
    </row>
    <row r="45" spans="2:4" ht="78.75">
      <c r="B45" s="9"/>
      <c r="C45" s="25" t="s">
        <v>217</v>
      </c>
      <c r="D45" s="16"/>
    </row>
    <row r="46" spans="2:4" ht="47.25">
      <c r="B46" s="9"/>
      <c r="C46" s="73" t="s">
        <v>229</v>
      </c>
      <c r="D46" s="16"/>
    </row>
    <row r="47" spans="2:4" ht="63">
      <c r="B47" s="9"/>
      <c r="C47" s="73" t="s">
        <v>230</v>
      </c>
      <c r="D47" s="16"/>
    </row>
    <row r="48" spans="2:4" ht="48" thickBot="1">
      <c r="B48" s="9"/>
      <c r="C48" s="26" t="s">
        <v>178</v>
      </c>
      <c r="D48" s="18"/>
    </row>
    <row r="49" spans="2:8" ht="47.25">
      <c r="B49" s="9"/>
      <c r="C49" s="25" t="s">
        <v>184</v>
      </c>
      <c r="D49" s="18"/>
    </row>
    <row r="50" spans="2:8" s="4" customFormat="1" ht="30.75" customHeight="1" thickBot="1">
      <c r="B50" s="10"/>
      <c r="C50" s="21"/>
      <c r="D50" s="20"/>
      <c r="G50" s="3"/>
      <c r="H50" s="3"/>
    </row>
    <row r="51" spans="2:8" s="4" customFormat="1">
      <c r="C51" s="5"/>
      <c r="D51" s="5"/>
      <c r="G51" s="3"/>
      <c r="H51" s="3"/>
    </row>
    <row r="52" spans="2:8" s="4" customFormat="1">
      <c r="C52" s="5"/>
      <c r="D52" s="5"/>
      <c r="G52" s="3"/>
      <c r="H52" s="3"/>
    </row>
    <row r="53" spans="2:8" s="4" customFormat="1">
      <c r="C53" s="5"/>
      <c r="D53" s="5"/>
      <c r="G53" s="3"/>
      <c r="H53" s="3"/>
    </row>
    <row r="54" spans="2:8" s="4" customFormat="1">
      <c r="C54" s="5"/>
      <c r="D54" s="5"/>
      <c r="G54" s="3"/>
      <c r="H54" s="3"/>
    </row>
    <row r="55" spans="2:8" s="4" customFormat="1">
      <c r="C55" s="5"/>
      <c r="D55" s="5"/>
      <c r="G55" s="3"/>
      <c r="H55" s="3"/>
    </row>
    <row r="56" spans="2:8" s="4" customFormat="1">
      <c r="C56" s="5"/>
      <c r="D56" s="5"/>
      <c r="G56" s="3"/>
      <c r="H56" s="3"/>
    </row>
    <row r="57" spans="2:8" s="4" customFormat="1">
      <c r="C57" s="5"/>
      <c r="D57" s="5"/>
      <c r="G57" s="3"/>
      <c r="H57" s="3"/>
    </row>
    <row r="58" spans="2:8" s="4" customFormat="1">
      <c r="C58" s="5"/>
      <c r="D58" s="5"/>
      <c r="G58" s="3"/>
      <c r="H58" s="3"/>
    </row>
    <row r="59" spans="2:8" s="4" customFormat="1">
      <c r="C59" s="5"/>
      <c r="D59" s="5"/>
      <c r="G59" s="3"/>
      <c r="H59" s="3"/>
    </row>
    <row r="60" spans="2:8" s="4" customFormat="1">
      <c r="C60" s="5"/>
      <c r="D60" s="5"/>
      <c r="G60" s="3"/>
      <c r="H60" s="3"/>
    </row>
    <row r="61" spans="2:8" s="4" customFormat="1">
      <c r="C61" s="5"/>
      <c r="D61" s="5"/>
      <c r="G61" s="3"/>
      <c r="H61" s="3"/>
    </row>
    <row r="62" spans="2:8" s="4" customFormat="1">
      <c r="C62" s="5"/>
      <c r="D62" s="5"/>
      <c r="G62" s="3"/>
      <c r="H62" s="3"/>
    </row>
    <row r="63" spans="2:8" s="4" customFormat="1">
      <c r="C63" s="5"/>
      <c r="D63" s="5"/>
      <c r="G63" s="3"/>
      <c r="H63" s="3"/>
    </row>
    <row r="64" spans="2:8" s="4" customFormat="1">
      <c r="C64" s="5"/>
      <c r="D64" s="5"/>
      <c r="G64" s="3"/>
      <c r="H64" s="3"/>
    </row>
    <row r="65" spans="3:8" s="4" customFormat="1" ht="409.6">
      <c r="C65" s="5"/>
      <c r="D65" s="5"/>
      <c r="G65" s="3"/>
      <c r="H65" s="3"/>
    </row>
    <row r="66" spans="3:8" s="4" customFormat="1" ht="409.6">
      <c r="C66" s="5"/>
      <c r="D66" s="5"/>
      <c r="G66" s="3"/>
      <c r="H66" s="3"/>
    </row>
    <row r="67" spans="3:8" s="4" customFormat="1" ht="409.6">
      <c r="C67" s="5"/>
      <c r="D67" s="5"/>
      <c r="G67" s="3"/>
      <c r="H67" s="3"/>
    </row>
    <row r="68" spans="3:8" s="4" customFormat="1" ht="409.6">
      <c r="C68" s="5"/>
      <c r="D68" s="5"/>
      <c r="G68" s="3"/>
      <c r="H68" s="3"/>
    </row>
    <row r="69" spans="3:8" s="4" customFormat="1" ht="409.6">
      <c r="C69" s="5"/>
      <c r="D69" s="5"/>
      <c r="G69" s="3"/>
      <c r="H69" s="3"/>
    </row>
    <row r="70" spans="3:8" s="4" customFormat="1" ht="409.6">
      <c r="C70" s="5"/>
      <c r="D70" s="5"/>
      <c r="G70" s="3"/>
      <c r="H70" s="3"/>
    </row>
    <row r="71" spans="3:8" s="4" customFormat="1" ht="409.6">
      <c r="C71" s="5"/>
      <c r="D71" s="5"/>
      <c r="G71" s="3"/>
      <c r="H71" s="3"/>
    </row>
    <row r="72" spans="3:8" s="4" customFormat="1" ht="409.6">
      <c r="C72" s="5"/>
      <c r="D72" s="5"/>
      <c r="G72" s="3"/>
      <c r="H72" s="3"/>
    </row>
    <row r="73" spans="3:8" s="4" customFormat="1" ht="409.6">
      <c r="C73" s="5"/>
      <c r="D73" s="5"/>
      <c r="G73" s="3"/>
      <c r="H73" s="3"/>
    </row>
    <row r="74" spans="3:8" s="4" customFormat="1" ht="409.6">
      <c r="C74" s="5"/>
      <c r="D74" s="5"/>
      <c r="G74" s="3"/>
      <c r="H74" s="3"/>
    </row>
    <row r="75" spans="3:8" s="4" customFormat="1" ht="409.6">
      <c r="C75" s="5"/>
      <c r="D75" s="5"/>
      <c r="G75" s="3"/>
      <c r="H75" s="3"/>
    </row>
    <row r="76" spans="3:8" s="4" customFormat="1" ht="409.6">
      <c r="C76" s="5"/>
      <c r="D76" s="5"/>
      <c r="G76" s="3"/>
      <c r="H76" s="3"/>
    </row>
    <row r="77" spans="3:8" s="4" customFormat="1" ht="409.6">
      <c r="C77" s="5"/>
      <c r="D77" s="5"/>
      <c r="G77" s="3"/>
      <c r="H77" s="3"/>
    </row>
    <row r="78" spans="3:8" s="4" customFormat="1" ht="409.6">
      <c r="C78" s="5"/>
      <c r="D78" s="5"/>
      <c r="G78" s="3"/>
      <c r="H78" s="3"/>
    </row>
    <row r="79" spans="3:8" s="4" customFormat="1" ht="409.6">
      <c r="C79" s="5"/>
      <c r="D79" s="5"/>
      <c r="G79" s="3"/>
      <c r="H79" s="3"/>
    </row>
    <row r="80" spans="3:8" s="4" customFormat="1" ht="409.6">
      <c r="C80" s="5"/>
      <c r="D80" s="5"/>
      <c r="G80" s="3"/>
      <c r="H80" s="3"/>
    </row>
    <row r="81" spans="3:8" s="4" customFormat="1" ht="409.6">
      <c r="C81" s="5"/>
      <c r="D81" s="5"/>
      <c r="G81" s="3"/>
      <c r="H81" s="3"/>
    </row>
    <row r="82" spans="3:8" s="4" customFormat="1" ht="409.6">
      <c r="C82" s="5"/>
      <c r="D82" s="5"/>
      <c r="G82" s="3"/>
      <c r="H82" s="3"/>
    </row>
    <row r="83" spans="3:8" s="4" customFormat="1" ht="409.6">
      <c r="C83" s="5"/>
      <c r="D83" s="5"/>
      <c r="G83" s="3"/>
      <c r="H83" s="3"/>
    </row>
    <row r="84" spans="3:8" s="4" customFormat="1" ht="409.6">
      <c r="C84" s="5"/>
      <c r="D84" s="5"/>
      <c r="G84" s="3"/>
      <c r="H84" s="3"/>
    </row>
    <row r="85" spans="3:8" s="4" customFormat="1" ht="409.6">
      <c r="C85" s="5"/>
      <c r="D85" s="5"/>
      <c r="G85" s="3"/>
      <c r="H85" s="3"/>
    </row>
    <row r="86" spans="3:8" s="4" customFormat="1" ht="409.6">
      <c r="C86" s="5"/>
      <c r="D86" s="5"/>
      <c r="G86" s="3"/>
      <c r="H86" s="3"/>
    </row>
    <row r="87" spans="3:8" s="4" customFormat="1" ht="409.6">
      <c r="C87" s="5"/>
      <c r="D87" s="5"/>
      <c r="G87" s="3"/>
      <c r="H87" s="3"/>
    </row>
    <row r="88" spans="3:8" s="4" customFormat="1" ht="409.6">
      <c r="C88" s="5"/>
      <c r="D88" s="5"/>
      <c r="G88" s="3"/>
      <c r="H88" s="3"/>
    </row>
    <row r="89" spans="3:8" s="4" customFormat="1" ht="409.6">
      <c r="C89" s="5"/>
      <c r="D89" s="5"/>
      <c r="G89" s="3"/>
      <c r="H89" s="3"/>
    </row>
    <row r="90" spans="3:8" s="4" customFormat="1" ht="409.6">
      <c r="C90" s="5"/>
      <c r="D90" s="5"/>
      <c r="G90" s="3"/>
      <c r="H90" s="3"/>
    </row>
    <row r="91" spans="3:8" s="4" customFormat="1" ht="409.6">
      <c r="C91" s="5"/>
      <c r="D91" s="5"/>
      <c r="G91" s="3"/>
      <c r="H91" s="3"/>
    </row>
  </sheetData>
  <sheetProtection password="CC3D" sheet="1" objects="1" scenarios="1"/>
  <pageMargins left="0.23622047244094491" right="0.23622047244094491"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G221"/>
  <sheetViews>
    <sheetView zoomScale="90" zoomScaleNormal="90" workbookViewId="0">
      <selection activeCell="D11" sqref="D11"/>
    </sheetView>
  </sheetViews>
  <sheetFormatPr defaultRowHeight="15.75"/>
  <cols>
    <col min="1" max="2" width="9.140625" style="30"/>
    <col min="3" max="3" width="42.5703125" style="30" customWidth="1"/>
    <col min="4" max="4" width="14" style="30" customWidth="1"/>
    <col min="5" max="5" width="21.7109375" style="30" customWidth="1"/>
    <col min="6" max="6" width="25.42578125" style="84" hidden="1" customWidth="1"/>
    <col min="7" max="7" width="24.28515625" style="30" hidden="1" customWidth="1"/>
    <col min="8" max="8" width="20.42578125" style="30" customWidth="1"/>
    <col min="9" max="16384" width="9.140625" style="30"/>
  </cols>
  <sheetData>
    <row r="1" spans="2:6" ht="16.5" thickBot="1"/>
    <row r="2" spans="2:6" ht="23.25" customHeight="1" thickBot="1">
      <c r="B2" s="58" t="s">
        <v>157</v>
      </c>
      <c r="C2" s="59" t="s">
        <v>14</v>
      </c>
    </row>
    <row r="3" spans="2:6" ht="21.75" customHeight="1" thickBot="1">
      <c r="F3" s="30"/>
    </row>
    <row r="4" spans="2:6" ht="50.25" customHeight="1" thickBot="1">
      <c r="C4" s="85" t="s">
        <v>165</v>
      </c>
      <c r="D4" s="86" t="s">
        <v>166</v>
      </c>
      <c r="E4" s="87"/>
      <c r="F4" s="30"/>
    </row>
    <row r="5" spans="2:6" ht="65.25" customHeight="1" thickBot="1">
      <c r="C5" s="85" t="s">
        <v>167</v>
      </c>
      <c r="D5" s="88" t="s">
        <v>161</v>
      </c>
      <c r="E5" s="89"/>
      <c r="F5" s="30"/>
    </row>
    <row r="6" spans="2:6" ht="42" customHeight="1" thickBot="1">
      <c r="C6" s="85" t="s">
        <v>13</v>
      </c>
      <c r="D6" s="88"/>
      <c r="E6" s="90" t="str">
        <f>IF(E5&lt;=10,"NISTE OBVEZNIK",IF(E5&lt;=30,2,3))</f>
        <v>NISTE OBVEZNIK</v>
      </c>
      <c r="F6" s="30"/>
    </row>
    <row r="7" spans="2:6" ht="45" customHeight="1" thickBot="1">
      <c r="C7" s="85" t="s">
        <v>168</v>
      </c>
      <c r="D7" s="88" t="s">
        <v>161</v>
      </c>
      <c r="E7" s="91" t="str">
        <f>IF(E5&lt;=10,("NISTE OBVEZNIK"),(E5*0.75))</f>
        <v>NISTE OBVEZNIK</v>
      </c>
      <c r="F7" s="30"/>
    </row>
    <row r="8" spans="2:6" ht="50.25" customHeight="1" thickBot="1">
      <c r="C8" s="85" t="s">
        <v>160</v>
      </c>
      <c r="D8" s="88" t="s">
        <v>161</v>
      </c>
      <c r="E8" s="92" t="str">
        <f>IF(E5&lt;=30,("NISTE OBVEZNIK"),(E5*0.95))</f>
        <v>NISTE OBVEZNIK</v>
      </c>
      <c r="F8" s="30"/>
    </row>
    <row r="9" spans="2:6" ht="51.75" customHeight="1" thickBot="1">
      <c r="C9" s="85" t="s">
        <v>169</v>
      </c>
      <c r="D9" s="88" t="s">
        <v>161</v>
      </c>
      <c r="E9" s="93"/>
      <c r="F9" s="30"/>
    </row>
    <row r="10" spans="2:6" ht="34.5" customHeight="1" thickBot="1">
      <c r="C10" s="85" t="s">
        <v>170</v>
      </c>
      <c r="D10" s="88" t="s">
        <v>161</v>
      </c>
      <c r="E10" s="94"/>
      <c r="F10" s="30"/>
    </row>
    <row r="11" spans="2:6" ht="32.25" customHeight="1" thickBot="1">
      <c r="C11" s="85" t="s">
        <v>219</v>
      </c>
      <c r="D11" s="95" t="s">
        <v>161</v>
      </c>
      <c r="E11" s="89"/>
      <c r="F11" s="30"/>
    </row>
    <row r="12" spans="2:6" ht="39.75" customHeight="1" thickBot="1">
      <c r="C12" s="85" t="s">
        <v>41</v>
      </c>
      <c r="D12" s="96"/>
      <c r="E12" s="97"/>
      <c r="F12" s="30"/>
    </row>
    <row r="13" spans="2:6" ht="39" customHeight="1" thickBot="1">
      <c r="C13" s="85" t="s">
        <v>41</v>
      </c>
      <c r="D13" s="96"/>
      <c r="E13" s="97"/>
      <c r="F13" s="30"/>
    </row>
    <row r="14" spans="2:6" ht="47.25" customHeight="1" thickBot="1">
      <c r="C14" s="85" t="s">
        <v>41</v>
      </c>
      <c r="D14" s="96"/>
      <c r="E14" s="97"/>
      <c r="F14" s="30"/>
    </row>
    <row r="15" spans="2:6" ht="18" customHeight="1">
      <c r="E15" s="108" t="s">
        <v>215</v>
      </c>
    </row>
    <row r="16" spans="2:6">
      <c r="C16" s="31"/>
      <c r="D16" s="31"/>
    </row>
    <row r="17" spans="3:6" ht="17.25" customHeight="1" thickBot="1">
      <c r="C17" s="31"/>
      <c r="D17" s="31"/>
      <c r="F17" s="109" t="s">
        <v>44</v>
      </c>
    </row>
    <row r="18" spans="3:6" ht="24.75" customHeight="1" thickBot="1">
      <c r="C18" s="98" t="s">
        <v>203</v>
      </c>
      <c r="D18" s="31"/>
      <c r="F18" s="109"/>
    </row>
    <row r="19" spans="3:6" ht="24.75" customHeight="1" thickBot="1">
      <c r="C19" s="99" t="s">
        <v>43</v>
      </c>
      <c r="D19" s="31"/>
      <c r="F19" s="100" t="s">
        <v>118</v>
      </c>
    </row>
    <row r="20" spans="3:6" ht="24.75" customHeight="1" thickBot="1">
      <c r="C20" s="101" t="s">
        <v>218</v>
      </c>
      <c r="D20" s="31"/>
      <c r="F20" s="100"/>
    </row>
    <row r="21" spans="3:6" ht="33.75" customHeight="1" thickBot="1">
      <c r="C21" s="102" t="s">
        <v>171</v>
      </c>
      <c r="D21" s="31"/>
      <c r="F21" s="100" t="s">
        <v>144</v>
      </c>
    </row>
    <row r="22" spans="3:6" ht="409.6">
      <c r="F22" s="100" t="s">
        <v>143</v>
      </c>
    </row>
    <row r="23" spans="3:6" ht="409.6">
      <c r="F23" s="100" t="s">
        <v>197</v>
      </c>
    </row>
    <row r="24" spans="3:6" ht="409.6">
      <c r="F24" s="100" t="s">
        <v>140</v>
      </c>
    </row>
    <row r="25" spans="3:6" ht="409.6">
      <c r="F25" s="100" t="s">
        <v>87</v>
      </c>
    </row>
    <row r="26" spans="3:6" ht="409.6">
      <c r="F26" s="100" t="s">
        <v>107</v>
      </c>
    </row>
    <row r="27" spans="3:6" ht="409.6">
      <c r="F27" s="100" t="s">
        <v>38</v>
      </c>
    </row>
    <row r="28" spans="3:6" ht="409.6">
      <c r="F28" s="100" t="s">
        <v>145</v>
      </c>
    </row>
    <row r="29" spans="3:6" ht="409.6">
      <c r="F29" s="100" t="s">
        <v>98</v>
      </c>
    </row>
    <row r="30" spans="3:6" ht="409.6">
      <c r="F30" s="100" t="s">
        <v>105</v>
      </c>
    </row>
    <row r="31" spans="3:6" ht="409.6">
      <c r="F31" s="100" t="s">
        <v>91</v>
      </c>
    </row>
    <row r="32" spans="3:6" ht="409.6">
      <c r="F32" s="100" t="s">
        <v>135</v>
      </c>
    </row>
    <row r="33" spans="6:6" ht="409.6">
      <c r="F33" s="100" t="s">
        <v>137</v>
      </c>
    </row>
    <row r="34" spans="6:6" ht="409.6">
      <c r="F34" s="100" t="s">
        <v>130</v>
      </c>
    </row>
    <row r="35" spans="6:6" ht="409.6">
      <c r="F35" s="100" t="s">
        <v>103</v>
      </c>
    </row>
    <row r="36" spans="6:6" ht="409.6">
      <c r="F36" s="100" t="s">
        <v>194</v>
      </c>
    </row>
    <row r="37" spans="6:6" ht="409.6">
      <c r="F37" s="100" t="s">
        <v>198</v>
      </c>
    </row>
    <row r="38" spans="6:6" ht="409.6">
      <c r="F38" s="100" t="s">
        <v>86</v>
      </c>
    </row>
    <row r="39" spans="6:6" ht="409.6">
      <c r="F39" s="100" t="s">
        <v>201</v>
      </c>
    </row>
    <row r="40" spans="6:6" ht="409.6">
      <c r="F40" s="100" t="s">
        <v>97</v>
      </c>
    </row>
    <row r="41" spans="6:6" ht="409.6">
      <c r="F41" s="100" t="s">
        <v>200</v>
      </c>
    </row>
    <row r="42" spans="6:6" ht="409.6">
      <c r="F42" s="100" t="s">
        <v>116</v>
      </c>
    </row>
    <row r="43" spans="6:6" ht="409.6">
      <c r="F43" s="100" t="s">
        <v>110</v>
      </c>
    </row>
    <row r="44" spans="6:6" ht="409.6">
      <c r="F44" s="100" t="s">
        <v>71</v>
      </c>
    </row>
    <row r="45" spans="6:6" ht="409.6">
      <c r="F45" s="100" t="s">
        <v>193</v>
      </c>
    </row>
    <row r="46" spans="6:6" ht="409.6">
      <c r="F46" s="100" t="s">
        <v>129</v>
      </c>
    </row>
    <row r="47" spans="6:6" ht="409.6">
      <c r="F47" s="100" t="s">
        <v>73</v>
      </c>
    </row>
    <row r="48" spans="6:6" ht="409.6">
      <c r="F48" s="100" t="s">
        <v>148</v>
      </c>
    </row>
    <row r="49" spans="6:6" ht="409.6">
      <c r="F49" s="100" t="s">
        <v>31</v>
      </c>
    </row>
    <row r="50" spans="6:6" ht="409.6">
      <c r="F50" s="100" t="s">
        <v>92</v>
      </c>
    </row>
    <row r="51" spans="6:6" ht="409.6">
      <c r="F51" s="103" t="s">
        <v>35</v>
      </c>
    </row>
    <row r="52" spans="6:6" ht="409.6">
      <c r="F52" s="100" t="s">
        <v>34</v>
      </c>
    </row>
    <row r="53" spans="6:6" ht="409.6">
      <c r="F53" s="100" t="s">
        <v>28</v>
      </c>
    </row>
    <row r="54" spans="6:6" ht="409.6">
      <c r="F54" s="100" t="s">
        <v>29</v>
      </c>
    </row>
    <row r="55" spans="6:6" ht="409.6">
      <c r="F55" s="100" t="s">
        <v>37</v>
      </c>
    </row>
    <row r="56" spans="6:6" ht="409.6">
      <c r="F56" s="100" t="s">
        <v>61</v>
      </c>
    </row>
    <row r="57" spans="6:6" ht="409.6">
      <c r="F57" s="100" t="s">
        <v>199</v>
      </c>
    </row>
    <row r="58" spans="6:6" ht="409.6">
      <c r="F58" s="100" t="s">
        <v>125</v>
      </c>
    </row>
    <row r="59" spans="6:6" ht="409.6">
      <c r="F59" s="100" t="s">
        <v>51</v>
      </c>
    </row>
    <row r="60" spans="6:6" ht="409.6">
      <c r="F60" s="100" t="s">
        <v>50</v>
      </c>
    </row>
    <row r="61" spans="6:6" ht="409.6">
      <c r="F61" s="100" t="s">
        <v>80</v>
      </c>
    </row>
    <row r="62" spans="6:6" ht="409.6">
      <c r="F62" s="100" t="s">
        <v>78</v>
      </c>
    </row>
    <row r="63" spans="6:6" ht="409.6">
      <c r="F63" s="100" t="s">
        <v>138</v>
      </c>
    </row>
    <row r="64" spans="6:6" ht="409.6">
      <c r="F64" s="100" t="s">
        <v>109</v>
      </c>
    </row>
    <row r="65" spans="6:6" ht="409.6">
      <c r="F65" s="100" t="s">
        <v>99</v>
      </c>
    </row>
    <row r="66" spans="6:6" ht="409.6">
      <c r="F66" s="100" t="s">
        <v>83</v>
      </c>
    </row>
    <row r="67" spans="6:6" ht="409.6">
      <c r="F67" s="100" t="s">
        <v>196</v>
      </c>
    </row>
    <row r="68" spans="6:6" ht="409.6">
      <c r="F68" s="100" t="s">
        <v>172</v>
      </c>
    </row>
    <row r="69" spans="6:6" ht="409.6">
      <c r="F69" s="100" t="s">
        <v>93</v>
      </c>
    </row>
    <row r="70" spans="6:6" ht="409.6">
      <c r="F70" s="100" t="s">
        <v>100</v>
      </c>
    </row>
    <row r="71" spans="6:6" ht="409.6">
      <c r="F71" s="100" t="s">
        <v>150</v>
      </c>
    </row>
    <row r="72" spans="6:6" ht="409.6">
      <c r="F72" s="100" t="s">
        <v>113</v>
      </c>
    </row>
    <row r="73" spans="6:6" ht="409.6">
      <c r="F73" s="100" t="s">
        <v>67</v>
      </c>
    </row>
    <row r="74" spans="6:6" ht="409.6">
      <c r="F74" s="100" t="s">
        <v>126</v>
      </c>
    </row>
    <row r="75" spans="6:6" ht="409.6">
      <c r="F75" s="100" t="s">
        <v>175</v>
      </c>
    </row>
    <row r="76" spans="6:6" ht="409.6">
      <c r="F76" s="100" t="s">
        <v>49</v>
      </c>
    </row>
    <row r="77" spans="6:6" ht="409.6">
      <c r="F77" s="100" t="s">
        <v>101</v>
      </c>
    </row>
    <row r="78" spans="6:6" ht="409.6">
      <c r="F78" s="100" t="s">
        <v>115</v>
      </c>
    </row>
    <row r="79" spans="6:6" ht="409.6">
      <c r="F79" s="100" t="s">
        <v>195</v>
      </c>
    </row>
    <row r="80" spans="6:6" ht="409.6">
      <c r="F80" s="100" t="s">
        <v>90</v>
      </c>
    </row>
    <row r="81" spans="6:6" ht="409.6">
      <c r="F81" s="100" t="s">
        <v>39</v>
      </c>
    </row>
    <row r="82" spans="6:6" ht="409.6">
      <c r="F82" s="100" t="s">
        <v>133</v>
      </c>
    </row>
    <row r="83" spans="6:6" ht="409.6">
      <c r="F83" s="100" t="s">
        <v>117</v>
      </c>
    </row>
    <row r="84" spans="6:6" ht="409.6">
      <c r="F84" s="100" t="s">
        <v>33</v>
      </c>
    </row>
    <row r="85" spans="6:6" ht="409.6">
      <c r="F85" s="100" t="s">
        <v>114</v>
      </c>
    </row>
    <row r="86" spans="6:6" ht="409.6">
      <c r="F86" s="100" t="s">
        <v>139</v>
      </c>
    </row>
    <row r="87" spans="6:6" ht="409.6">
      <c r="F87" s="100" t="s">
        <v>173</v>
      </c>
    </row>
    <row r="88" spans="6:6" ht="409.6">
      <c r="F88" s="100" t="s">
        <v>30</v>
      </c>
    </row>
    <row r="89" spans="6:6" ht="409.6">
      <c r="F89" s="100" t="s">
        <v>142</v>
      </c>
    </row>
    <row r="90" spans="6:6" ht="409.6">
      <c r="F90" s="100" t="s">
        <v>147</v>
      </c>
    </row>
    <row r="91" spans="6:6" ht="409.6">
      <c r="F91" s="100" t="s">
        <v>88</v>
      </c>
    </row>
    <row r="92" spans="6:6" ht="409.6">
      <c r="F92" s="100" t="s">
        <v>79</v>
      </c>
    </row>
    <row r="93" spans="6:6" ht="409.6">
      <c r="F93" s="100" t="s">
        <v>149</v>
      </c>
    </row>
    <row r="94" spans="6:6" ht="409.6">
      <c r="F94" s="100" t="s">
        <v>119</v>
      </c>
    </row>
    <row r="95" spans="6:6" ht="409.6">
      <c r="F95" s="100" t="s">
        <v>89</v>
      </c>
    </row>
    <row r="96" spans="6:6" ht="409.6">
      <c r="F96" s="100" t="s">
        <v>132</v>
      </c>
    </row>
    <row r="97" spans="6:6" ht="409.6">
      <c r="F97" s="100" t="s">
        <v>146</v>
      </c>
    </row>
    <row r="98" spans="6:6" ht="409.6">
      <c r="F98" s="100" t="s">
        <v>112</v>
      </c>
    </row>
    <row r="99" spans="6:6" ht="409.6">
      <c r="F99" s="100" t="s">
        <v>102</v>
      </c>
    </row>
    <row r="100" spans="6:6" ht="409.6">
      <c r="F100" s="100" t="s">
        <v>136</v>
      </c>
    </row>
    <row r="101" spans="6:6" ht="409.6">
      <c r="F101" s="100" t="s">
        <v>120</v>
      </c>
    </row>
    <row r="102" spans="6:6" ht="409.6">
      <c r="F102" s="100" t="s">
        <v>177</v>
      </c>
    </row>
    <row r="103" spans="6:6" ht="409.6">
      <c r="F103" s="100" t="s">
        <v>121</v>
      </c>
    </row>
    <row r="104" spans="6:6" ht="409.6">
      <c r="F104" s="100" t="s">
        <v>104</v>
      </c>
    </row>
    <row r="105" spans="6:6" ht="409.6">
      <c r="F105" s="100" t="s">
        <v>122</v>
      </c>
    </row>
    <row r="106" spans="6:6" ht="409.6">
      <c r="F106" s="100" t="s">
        <v>54</v>
      </c>
    </row>
    <row r="107" spans="6:6" ht="409.6">
      <c r="F107" s="100" t="s">
        <v>59</v>
      </c>
    </row>
    <row r="108" spans="6:6" ht="409.6">
      <c r="F108" s="100" t="s">
        <v>46</v>
      </c>
    </row>
    <row r="109" spans="6:6" ht="409.6">
      <c r="F109" s="100" t="s">
        <v>45</v>
      </c>
    </row>
    <row r="110" spans="6:6" ht="409.6">
      <c r="F110" s="100" t="s">
        <v>123</v>
      </c>
    </row>
    <row r="111" spans="6:6" ht="409.6">
      <c r="F111" s="100" t="s">
        <v>128</v>
      </c>
    </row>
    <row r="112" spans="6:6" ht="409.6">
      <c r="F112" s="100" t="s">
        <v>111</v>
      </c>
    </row>
    <row r="113" spans="6:6" ht="409.6">
      <c r="F113" s="100" t="s">
        <v>56</v>
      </c>
    </row>
    <row r="114" spans="6:6" ht="409.6">
      <c r="F114" s="100" t="s">
        <v>55</v>
      </c>
    </row>
    <row r="115" spans="6:6" ht="409.6">
      <c r="F115" s="100" t="s">
        <v>95</v>
      </c>
    </row>
    <row r="116" spans="6:6" ht="409.6">
      <c r="F116" s="100" t="s">
        <v>141</v>
      </c>
    </row>
    <row r="117" spans="6:6" ht="409.6">
      <c r="F117" s="100" t="s">
        <v>127</v>
      </c>
    </row>
    <row r="118" spans="6:6" ht="409.6">
      <c r="F118" s="100" t="s">
        <v>81</v>
      </c>
    </row>
    <row r="119" spans="6:6" ht="409.6">
      <c r="F119" s="100" t="s">
        <v>124</v>
      </c>
    </row>
    <row r="120" spans="6:6" ht="409.6">
      <c r="F120" s="100" t="s">
        <v>60</v>
      </c>
    </row>
    <row r="121" spans="6:6" ht="409.6">
      <c r="F121" s="100" t="s">
        <v>36</v>
      </c>
    </row>
    <row r="122" spans="6:6" ht="409.6">
      <c r="F122" s="100" t="s">
        <v>134</v>
      </c>
    </row>
    <row r="123" spans="6:6" ht="409.6">
      <c r="F123" s="100" t="s">
        <v>96</v>
      </c>
    </row>
    <row r="124" spans="6:6" ht="409.6">
      <c r="F124" s="100" t="s">
        <v>85</v>
      </c>
    </row>
    <row r="125" spans="6:6" ht="409.6">
      <c r="F125" s="100" t="s">
        <v>32</v>
      </c>
    </row>
    <row r="126" spans="6:6" ht="409.6">
      <c r="F126" s="100" t="s">
        <v>76</v>
      </c>
    </row>
    <row r="127" spans="6:6" ht="409.6">
      <c r="F127" s="100" t="s">
        <v>27</v>
      </c>
    </row>
    <row r="128" spans="6:6" ht="409.6">
      <c r="F128" s="100" t="s">
        <v>74</v>
      </c>
    </row>
    <row r="129" spans="6:6" ht="409.6">
      <c r="F129" s="100" t="s">
        <v>176</v>
      </c>
    </row>
    <row r="130" spans="6:6" ht="409.6">
      <c r="F130" s="100" t="s">
        <v>66</v>
      </c>
    </row>
    <row r="131" spans="6:6" ht="409.6">
      <c r="F131" s="100" t="s">
        <v>65</v>
      </c>
    </row>
    <row r="132" spans="6:6" ht="409.6">
      <c r="F132" s="100" t="s">
        <v>72</v>
      </c>
    </row>
    <row r="133" spans="6:6" ht="409.6">
      <c r="F133" s="100" t="s">
        <v>69</v>
      </c>
    </row>
    <row r="134" spans="6:6" ht="409.6">
      <c r="F134" s="100" t="s">
        <v>68</v>
      </c>
    </row>
    <row r="135" spans="6:6" ht="409.6">
      <c r="F135" s="100" t="s">
        <v>70</v>
      </c>
    </row>
    <row r="136" spans="6:6" ht="409.6">
      <c r="F136" s="100" t="s">
        <v>82</v>
      </c>
    </row>
    <row r="137" spans="6:6" ht="409.6">
      <c r="F137" s="100" t="s">
        <v>75</v>
      </c>
    </row>
    <row r="138" spans="6:6" ht="409.6">
      <c r="F138" s="100" t="s">
        <v>63</v>
      </c>
    </row>
    <row r="139" spans="6:6" ht="409.6">
      <c r="F139" s="100" t="s">
        <v>77</v>
      </c>
    </row>
    <row r="140" spans="6:6" ht="409.6">
      <c r="F140" s="100" t="s">
        <v>94</v>
      </c>
    </row>
    <row r="141" spans="6:6" ht="409.6">
      <c r="F141" s="100" t="s">
        <v>131</v>
      </c>
    </row>
    <row r="142" spans="6:6" ht="409.6">
      <c r="F142" s="100" t="s">
        <v>108</v>
      </c>
    </row>
    <row r="143" spans="6:6" ht="409.6">
      <c r="F143" s="100" t="s">
        <v>62</v>
      </c>
    </row>
    <row r="144" spans="6:6" ht="409.6">
      <c r="F144" s="100" t="s">
        <v>106</v>
      </c>
    </row>
    <row r="145" spans="6:6" ht="409.6">
      <c r="F145" s="100" t="s">
        <v>84</v>
      </c>
    </row>
    <row r="146" spans="6:6" ht="409.6">
      <c r="F146" s="100" t="s">
        <v>192</v>
      </c>
    </row>
    <row r="147" spans="6:6" ht="409.6">
      <c r="F147" s="100" t="s">
        <v>202</v>
      </c>
    </row>
    <row r="148" spans="6:6" ht="409.6">
      <c r="F148" s="100" t="s">
        <v>58</v>
      </c>
    </row>
    <row r="149" spans="6:6" ht="409.6">
      <c r="F149" s="100" t="s">
        <v>57</v>
      </c>
    </row>
    <row r="150" spans="6:6" ht="409.6">
      <c r="F150" s="100" t="s">
        <v>48</v>
      </c>
    </row>
    <row r="151" spans="6:6" ht="409.6">
      <c r="F151" s="100" t="s">
        <v>47</v>
      </c>
    </row>
    <row r="152" spans="6:6" ht="409.6">
      <c r="F152" s="100" t="s">
        <v>64</v>
      </c>
    </row>
    <row r="153" spans="6:6" ht="409.6">
      <c r="F153" s="100" t="s">
        <v>40</v>
      </c>
    </row>
    <row r="154" spans="6:6" ht="409.6">
      <c r="F154" s="100" t="s">
        <v>174</v>
      </c>
    </row>
    <row r="155" spans="6:6" ht="409.6">
      <c r="F155" s="100" t="s">
        <v>53</v>
      </c>
    </row>
    <row r="156" spans="6:6" ht="409.6">
      <c r="F156" s="100" t="s">
        <v>52</v>
      </c>
    </row>
    <row r="157" spans="6:6" ht="409.6">
      <c r="F157" s="30"/>
    </row>
    <row r="158" spans="6:6" ht="409.6">
      <c r="F158" s="30"/>
    </row>
    <row r="159" spans="6:6" ht="409.6">
      <c r="F159" s="30"/>
    </row>
    <row r="160" spans="6:6" ht="409.6">
      <c r="F160" s="30"/>
    </row>
    <row r="161" s="30" customFormat="1" ht="409.6"/>
    <row r="162" s="30" customFormat="1" ht="409.6"/>
    <row r="163" s="30" customFormat="1" ht="409.6"/>
    <row r="164" s="30" customFormat="1" ht="409.6"/>
    <row r="165" s="30" customFormat="1" ht="409.6"/>
    <row r="166" s="30" customFormat="1" ht="409.6"/>
    <row r="167" s="30" customFormat="1" ht="409.6"/>
    <row r="168" s="30" customFormat="1" ht="409.6"/>
    <row r="169" s="30" customFormat="1" ht="409.6"/>
    <row r="170" s="30" customFormat="1" ht="409.6"/>
    <row r="171" s="30" customFormat="1" ht="409.6"/>
    <row r="172" s="30" customFormat="1" ht="409.6"/>
    <row r="173" s="30" customFormat="1" ht="409.6"/>
    <row r="174" s="30" customFormat="1" ht="409.6"/>
    <row r="175" s="30" customFormat="1" ht="409.6"/>
    <row r="176" s="30" customFormat="1" ht="409.6"/>
    <row r="177" s="30" customFormat="1" ht="409.6"/>
    <row r="178" s="30" customFormat="1" ht="409.6"/>
    <row r="179" s="30" customFormat="1" ht="409.6"/>
    <row r="180" s="30" customFormat="1" ht="409.6"/>
    <row r="181" s="30" customFormat="1" ht="409.6"/>
    <row r="182" s="30" customFormat="1" ht="409.6"/>
    <row r="183" s="30" customFormat="1" ht="409.6"/>
    <row r="184" s="30" customFormat="1" ht="409.6"/>
    <row r="185" s="30" customFormat="1" ht="409.6"/>
    <row r="186" s="30" customFormat="1" ht="409.6"/>
    <row r="187" s="30" customFormat="1" ht="409.6"/>
    <row r="188" s="30" customFormat="1" ht="409.6"/>
    <row r="189" s="30" customFormat="1" ht="409.6"/>
    <row r="190" s="30" customFormat="1" ht="409.6"/>
    <row r="191" s="30" customFormat="1" ht="409.6"/>
    <row r="192" s="30" customFormat="1" ht="409.6"/>
    <row r="193" s="30" customFormat="1" ht="409.6"/>
    <row r="194" s="30" customFormat="1" ht="409.6"/>
    <row r="195" s="30" customFormat="1" ht="409.6"/>
    <row r="196" s="30" customFormat="1" ht="409.6"/>
    <row r="197" s="30" customFormat="1" ht="409.6"/>
    <row r="198" s="30" customFormat="1" ht="409.6"/>
    <row r="199" s="30" customFormat="1" ht="409.6"/>
    <row r="200" s="30" customFormat="1" ht="409.6"/>
    <row r="201" s="30" customFormat="1" ht="409.6"/>
    <row r="202" s="30" customFormat="1" ht="409.6"/>
    <row r="203" s="30" customFormat="1" ht="409.6"/>
    <row r="204" s="30" customFormat="1" ht="409.6"/>
    <row r="205" s="30" customFormat="1" ht="409.6"/>
    <row r="206" s="30" customFormat="1" ht="409.6"/>
    <row r="207" s="30" customFormat="1" ht="409.6"/>
    <row r="208" s="30" customFormat="1" ht="409.6"/>
    <row r="209" s="30" customFormat="1" ht="409.6"/>
    <row r="210" s="30" customFormat="1" ht="409.6"/>
    <row r="211" s="30" customFormat="1" ht="409.6"/>
    <row r="212" s="30" customFormat="1" ht="409.6"/>
    <row r="213" s="30" customFormat="1" ht="409.6"/>
    <row r="214" s="30" customFormat="1" ht="409.6"/>
    <row r="215" s="30" customFormat="1" ht="409.6"/>
    <row r="216" s="30" customFormat="1" ht="409.6"/>
    <row r="217" s="30" customFormat="1" ht="409.6"/>
    <row r="218" s="30" customFormat="1" ht="409.6"/>
    <row r="219" s="30" customFormat="1" ht="409.6"/>
    <row r="220" s="30" customFormat="1" ht="409.6"/>
    <row r="221" s="30" customFormat="1" ht="409.6"/>
  </sheetData>
  <sheetProtection password="CC3D" sheet="1" objects="1" scenarios="1"/>
  <mergeCells count="1">
    <mergeCell ref="F17:F18"/>
  </mergeCells>
  <dataValidations xWindow="495" yWindow="722" count="1">
    <dataValidation type="list" allowBlank="1" showInputMessage="1" showErrorMessage="1" errorTitle="Pogrešan unos." error="Možete odabrati samo ponuđene kulture/vrste." promptTitle="ODABERITE ODGOVARAJUĆE" prompt="Popis kultura/vrsta bilja:" sqref="D12:D14">
      <formula1>$F$19:$F$156</formula1>
    </dataValidation>
  </dataValidations>
  <pageMargins left="0.7" right="0.7" top="0.75" bottom="0.75" header="0.3" footer="0.3"/>
  <pageSetup paperSize="9" scale="1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Q245"/>
  <sheetViews>
    <sheetView tabSelected="1" zoomScale="90" zoomScaleNormal="90" workbookViewId="0">
      <selection activeCell="J20" sqref="J20"/>
    </sheetView>
  </sheetViews>
  <sheetFormatPr defaultRowHeight="15.75"/>
  <cols>
    <col min="1" max="2" width="9.140625" style="31"/>
    <col min="3" max="3" width="58.85546875" style="57" customWidth="1"/>
    <col min="4" max="4" width="7" style="30" customWidth="1"/>
    <col min="5" max="5" width="12.7109375" style="30" customWidth="1"/>
    <col min="6" max="6" width="12.85546875" style="30" customWidth="1"/>
    <col min="7" max="7" width="13.85546875" style="30" customWidth="1"/>
    <col min="8" max="8" width="16.85546875" style="30" customWidth="1"/>
    <col min="9" max="9" width="8.28515625" style="30" customWidth="1"/>
    <col min="10" max="10" width="35.28515625" style="30" customWidth="1"/>
    <col min="11" max="11" width="9.140625" style="30"/>
    <col min="12" max="12" width="20" style="30" customWidth="1"/>
    <col min="13" max="16384" width="9.140625" style="30"/>
  </cols>
  <sheetData>
    <row r="1" spans="1:17" ht="16.5" thickBot="1">
      <c r="A1" s="30"/>
      <c r="C1" s="30"/>
    </row>
    <row r="2" spans="1:17" ht="24.75" customHeight="1" thickBot="1">
      <c r="A2" s="30"/>
      <c r="B2" s="32" t="s">
        <v>158</v>
      </c>
      <c r="C2" s="32" t="s">
        <v>23</v>
      </c>
    </row>
    <row r="3" spans="1:17" ht="32.25" thickBot="1">
      <c r="A3" s="30"/>
      <c r="B3" s="30"/>
      <c r="C3" s="30"/>
      <c r="E3" s="33" t="s">
        <v>182</v>
      </c>
      <c r="F3" s="34" t="s">
        <v>183</v>
      </c>
    </row>
    <row r="4" spans="1:17" ht="31.5" customHeight="1" thickBot="1">
      <c r="A4" s="35"/>
      <c r="B4" s="35"/>
      <c r="C4" s="36" t="s">
        <v>1</v>
      </c>
      <c r="D4" s="37" t="s">
        <v>2</v>
      </c>
      <c r="E4" s="29"/>
      <c r="F4" s="38">
        <f>(E4/10000)</f>
        <v>0</v>
      </c>
    </row>
    <row r="5" spans="1:17" ht="31.5" customHeight="1" thickBot="1">
      <c r="A5" s="35"/>
      <c r="B5" s="35"/>
      <c r="C5" s="36" t="s">
        <v>5</v>
      </c>
      <c r="D5" s="37" t="s">
        <v>0</v>
      </c>
      <c r="E5" s="29"/>
      <c r="F5" s="39">
        <f>(E5*10/10000)</f>
        <v>0</v>
      </c>
    </row>
    <row r="6" spans="1:17" ht="31.5" customHeight="1" thickBot="1">
      <c r="A6" s="35"/>
      <c r="B6" s="35"/>
      <c r="C6" s="36" t="s">
        <v>3</v>
      </c>
      <c r="D6" s="37" t="s">
        <v>42</v>
      </c>
      <c r="E6" s="29"/>
      <c r="F6" s="39">
        <f>(E6*30/10000)</f>
        <v>0</v>
      </c>
    </row>
    <row r="7" spans="1:17" ht="31.5" customHeight="1" thickBot="1">
      <c r="A7" s="35"/>
      <c r="B7" s="35"/>
      <c r="C7" s="36" t="s">
        <v>6</v>
      </c>
      <c r="D7" s="37" t="s">
        <v>0</v>
      </c>
      <c r="E7" s="29"/>
      <c r="F7" s="39">
        <f>(E7*10/10000)</f>
        <v>0</v>
      </c>
    </row>
    <row r="8" spans="1:17" ht="31.5" customHeight="1" thickBot="1">
      <c r="A8" s="35"/>
      <c r="B8" s="35"/>
      <c r="C8" s="36" t="s">
        <v>10</v>
      </c>
      <c r="D8" s="37" t="s">
        <v>2</v>
      </c>
      <c r="E8" s="29"/>
      <c r="F8" s="39">
        <f>(E8*1.5/10000)</f>
        <v>0</v>
      </c>
    </row>
    <row r="9" spans="1:17" ht="31.5" customHeight="1" thickBot="1">
      <c r="A9" s="35"/>
      <c r="B9" s="35"/>
      <c r="C9" s="36" t="s">
        <v>9</v>
      </c>
      <c r="D9" s="37" t="s">
        <v>0</v>
      </c>
      <c r="E9" s="29"/>
      <c r="F9" s="39">
        <f>(E9/10000)</f>
        <v>0</v>
      </c>
    </row>
    <row r="10" spans="1:17" ht="31.5" customHeight="1" thickBot="1">
      <c r="A10" s="35"/>
      <c r="B10" s="35"/>
      <c r="C10" s="36" t="s">
        <v>7</v>
      </c>
      <c r="D10" s="37" t="s">
        <v>2</v>
      </c>
      <c r="E10" s="29"/>
      <c r="F10" s="39">
        <f>(E10*1.5/10000)</f>
        <v>0</v>
      </c>
    </row>
    <row r="11" spans="1:17" ht="31.5" customHeight="1" thickBot="1">
      <c r="A11" s="35"/>
      <c r="B11" s="35"/>
      <c r="C11" s="36" t="s">
        <v>8</v>
      </c>
      <c r="D11" s="37" t="s">
        <v>0</v>
      </c>
      <c r="E11" s="29"/>
      <c r="F11" s="39">
        <f>(E11*6/10000)</f>
        <v>0</v>
      </c>
    </row>
    <row r="12" spans="1:17" ht="31.5" customHeight="1" thickBot="1">
      <c r="A12" s="35"/>
      <c r="B12" s="35"/>
      <c r="C12" s="36" t="s">
        <v>12</v>
      </c>
      <c r="D12" s="37" t="s">
        <v>0</v>
      </c>
      <c r="E12" s="29"/>
      <c r="F12" s="39">
        <f>(E12*9/10000)</f>
        <v>0</v>
      </c>
    </row>
    <row r="13" spans="1:17" ht="31.5" customHeight="1" thickBot="1">
      <c r="A13" s="35"/>
      <c r="B13" s="35"/>
      <c r="C13" s="36" t="s">
        <v>191</v>
      </c>
      <c r="D13" s="37" t="s">
        <v>0</v>
      </c>
      <c r="E13" s="29"/>
      <c r="F13" s="39">
        <f>(E13*9/10000)</f>
        <v>0</v>
      </c>
    </row>
    <row r="14" spans="1:17" ht="31.5" customHeight="1" thickBot="1">
      <c r="A14" s="35"/>
      <c r="B14" s="35"/>
      <c r="C14" s="36" t="s">
        <v>11</v>
      </c>
      <c r="D14" s="37" t="s">
        <v>2</v>
      </c>
      <c r="E14" s="29"/>
      <c r="F14" s="39">
        <f>(E14*0.3/10000)</f>
        <v>0</v>
      </c>
    </row>
    <row r="15" spans="1:17" ht="31.5" customHeight="1" thickBot="1">
      <c r="A15" s="35"/>
      <c r="B15" s="35"/>
      <c r="C15" s="36" t="s">
        <v>4</v>
      </c>
      <c r="D15" s="37" t="s">
        <v>2</v>
      </c>
      <c r="E15" s="29"/>
      <c r="F15" s="39">
        <f>(E15*0.3/10000)</f>
        <v>0</v>
      </c>
      <c r="L15" s="40"/>
      <c r="M15" s="40"/>
      <c r="N15" s="40"/>
      <c r="O15" s="40"/>
      <c r="P15" s="40"/>
      <c r="Q15" s="40"/>
    </row>
    <row r="16" spans="1:17" ht="31.5" customHeight="1" thickBot="1">
      <c r="A16" s="35"/>
      <c r="B16" s="35"/>
      <c r="C16" s="41" t="s">
        <v>26</v>
      </c>
      <c r="D16" s="42" t="s">
        <v>2</v>
      </c>
      <c r="E16" s="29"/>
      <c r="F16" s="43">
        <f>(E16*0.7/10000)</f>
        <v>0</v>
      </c>
      <c r="L16" s="40"/>
      <c r="M16" s="40"/>
      <c r="N16" s="40"/>
      <c r="O16" s="40"/>
      <c r="P16" s="40"/>
      <c r="Q16" s="40"/>
    </row>
    <row r="17" spans="1:17" ht="31.5" customHeight="1" thickBot="1">
      <c r="A17" s="35"/>
      <c r="B17" s="35"/>
      <c r="C17" s="44" t="s">
        <v>162</v>
      </c>
      <c r="D17" s="45" t="s">
        <v>161</v>
      </c>
      <c r="E17" s="46"/>
      <c r="F17" s="47">
        <f>SUM(F4:F16)</f>
        <v>0</v>
      </c>
      <c r="L17" s="40"/>
      <c r="M17" s="40"/>
      <c r="N17" s="40"/>
      <c r="O17" s="40"/>
      <c r="P17" s="40"/>
      <c r="Q17" s="40"/>
    </row>
    <row r="18" spans="1:17" ht="31.5" customHeight="1" thickBot="1">
      <c r="A18" s="35"/>
      <c r="B18" s="35"/>
      <c r="C18" s="48" t="s">
        <v>163</v>
      </c>
      <c r="D18" s="49" t="s">
        <v>161</v>
      </c>
      <c r="E18" s="50"/>
      <c r="F18" s="51">
        <f>F19*0.05</f>
        <v>0</v>
      </c>
      <c r="L18" s="40"/>
      <c r="M18" s="40"/>
      <c r="N18" s="40"/>
      <c r="O18" s="40"/>
      <c r="P18" s="40"/>
      <c r="Q18" s="40"/>
    </row>
    <row r="19" spans="1:17" ht="31.5" customHeight="1" thickBot="1">
      <c r="A19" s="35"/>
      <c r="B19" s="35"/>
      <c r="C19" s="52" t="s">
        <v>164</v>
      </c>
      <c r="D19" s="49" t="s">
        <v>161</v>
      </c>
      <c r="E19" s="106"/>
      <c r="F19" s="107">
        <f>'Dio I_Raznolikost usjeva'!E5</f>
        <v>0</v>
      </c>
      <c r="L19" s="40"/>
      <c r="M19" s="40"/>
      <c r="N19" s="40"/>
      <c r="O19" s="40"/>
      <c r="P19" s="40"/>
      <c r="Q19" s="40"/>
    </row>
    <row r="20" spans="1:17" ht="25.5" customHeight="1">
      <c r="C20" s="53"/>
      <c r="E20" s="105" t="s">
        <v>220</v>
      </c>
      <c r="L20" s="40"/>
      <c r="M20" s="40"/>
      <c r="N20" s="40"/>
      <c r="O20" s="40"/>
      <c r="P20" s="40"/>
      <c r="Q20" s="40"/>
    </row>
    <row r="21" spans="1:17" ht="18.75" customHeight="1">
      <c r="C21" s="53"/>
      <c r="L21" s="40"/>
      <c r="M21" s="40"/>
      <c r="N21" s="40"/>
      <c r="O21" s="40"/>
      <c r="P21" s="40"/>
      <c r="Q21" s="40"/>
    </row>
    <row r="22" spans="1:17" ht="16.5" thickBot="1">
      <c r="C22" s="31"/>
      <c r="H22" s="31"/>
      <c r="L22" s="40"/>
      <c r="M22" s="40"/>
      <c r="N22" s="40"/>
      <c r="O22" s="40"/>
      <c r="P22" s="40"/>
      <c r="Q22" s="40"/>
    </row>
    <row r="23" spans="1:17" ht="33.75" customHeight="1" thickBot="1">
      <c r="C23" s="54" t="s">
        <v>203</v>
      </c>
      <c r="D23" s="31"/>
      <c r="L23" s="40"/>
      <c r="M23" s="40"/>
      <c r="N23" s="40"/>
      <c r="O23" s="40"/>
      <c r="P23" s="40"/>
      <c r="Q23" s="40"/>
    </row>
    <row r="24" spans="1:17" ht="33.75" customHeight="1" thickTop="1" thickBot="1">
      <c r="C24" s="55" t="s">
        <v>43</v>
      </c>
      <c r="D24" s="31"/>
      <c r="L24" s="40"/>
      <c r="M24" s="40"/>
      <c r="N24" s="40"/>
      <c r="O24" s="40"/>
      <c r="P24" s="40"/>
      <c r="Q24" s="40"/>
    </row>
    <row r="25" spans="1:17" ht="33.75" customHeight="1" thickTop="1" thickBot="1">
      <c r="C25" s="56" t="s">
        <v>171</v>
      </c>
      <c r="D25" s="31"/>
      <c r="L25" s="40"/>
      <c r="M25" s="40"/>
      <c r="N25" s="40"/>
      <c r="O25" s="40"/>
      <c r="P25" s="40"/>
      <c r="Q25" s="40"/>
    </row>
    <row r="26" spans="1:17">
      <c r="C26" s="31"/>
      <c r="D26" s="31"/>
      <c r="L26" s="40"/>
      <c r="M26" s="40"/>
      <c r="N26" s="40"/>
      <c r="O26" s="40"/>
      <c r="P26" s="40"/>
      <c r="Q26" s="40"/>
    </row>
    <row r="27" spans="1:17">
      <c r="C27" s="30"/>
      <c r="L27" s="40"/>
      <c r="M27" s="40"/>
      <c r="N27" s="40"/>
      <c r="O27" s="40"/>
      <c r="P27" s="40"/>
      <c r="Q27" s="40"/>
    </row>
    <row r="28" spans="1:17">
      <c r="C28" s="30"/>
      <c r="L28" s="40"/>
      <c r="M28" s="40"/>
      <c r="N28" s="40"/>
      <c r="O28" s="40"/>
      <c r="P28" s="40"/>
      <c r="Q28" s="40"/>
    </row>
    <row r="29" spans="1:17">
      <c r="C29" s="30"/>
      <c r="L29" s="40"/>
      <c r="M29" s="40"/>
      <c r="N29" s="40"/>
      <c r="O29" s="40"/>
      <c r="P29" s="40"/>
      <c r="Q29" s="40"/>
    </row>
    <row r="30" spans="1:17">
      <c r="C30" s="30"/>
      <c r="L30" s="40"/>
      <c r="M30" s="40"/>
      <c r="N30" s="40"/>
      <c r="O30" s="40"/>
      <c r="P30" s="40"/>
      <c r="Q30" s="40"/>
    </row>
    <row r="31" spans="1:17">
      <c r="C31" s="30"/>
      <c r="L31" s="40"/>
      <c r="M31" s="40"/>
      <c r="N31" s="40"/>
      <c r="O31" s="40"/>
      <c r="P31" s="40"/>
      <c r="Q31" s="40"/>
    </row>
    <row r="32" spans="1:17">
      <c r="C32" s="30"/>
    </row>
    <row r="33" spans="3:3">
      <c r="C33" s="30"/>
    </row>
    <row r="34" spans="3:3">
      <c r="C34" s="30"/>
    </row>
    <row r="35" spans="3:3">
      <c r="C35" s="30"/>
    </row>
    <row r="36" spans="3:3">
      <c r="C36" s="30"/>
    </row>
    <row r="37" spans="3:3">
      <c r="C37" s="30"/>
    </row>
    <row r="38" spans="3:3">
      <c r="C38" s="30"/>
    </row>
    <row r="39" spans="3:3">
      <c r="C39" s="30"/>
    </row>
    <row r="40" spans="3:3">
      <c r="C40" s="30"/>
    </row>
    <row r="41" spans="3:3">
      <c r="C41" s="30"/>
    </row>
    <row r="42" spans="3:3">
      <c r="C42" s="30"/>
    </row>
    <row r="43" spans="3:3">
      <c r="C43" s="30"/>
    </row>
    <row r="44" spans="3:3">
      <c r="C44" s="30"/>
    </row>
    <row r="45" spans="3:3">
      <c r="C45" s="30"/>
    </row>
    <row r="46" spans="3:3">
      <c r="C46" s="30"/>
    </row>
    <row r="47" spans="3:3">
      <c r="C47" s="30"/>
    </row>
    <row r="48" spans="3:3">
      <c r="C48" s="30"/>
    </row>
    <row r="49" spans="3:3">
      <c r="C49" s="30"/>
    </row>
    <row r="50" spans="3:3">
      <c r="C50" s="30"/>
    </row>
    <row r="51" spans="3:3">
      <c r="C51" s="30"/>
    </row>
    <row r="52" spans="3:3">
      <c r="C52" s="30"/>
    </row>
    <row r="53" spans="3:3">
      <c r="C53" s="30"/>
    </row>
    <row r="54" spans="3:3" ht="409.6">
      <c r="C54" s="30"/>
    </row>
    <row r="55" spans="3:3" ht="409.6">
      <c r="C55" s="30"/>
    </row>
    <row r="56" spans="3:3" ht="409.6">
      <c r="C56" s="30"/>
    </row>
    <row r="57" spans="3:3" ht="409.6">
      <c r="C57" s="30"/>
    </row>
    <row r="58" spans="3:3" ht="409.6">
      <c r="C58" s="30"/>
    </row>
    <row r="59" spans="3:3" ht="409.6">
      <c r="C59" s="30"/>
    </row>
    <row r="60" spans="3:3" ht="409.6">
      <c r="C60" s="30"/>
    </row>
    <row r="61" spans="3:3" ht="409.6">
      <c r="C61" s="30"/>
    </row>
    <row r="62" spans="3:3" ht="409.6">
      <c r="C62" s="30"/>
    </row>
    <row r="63" spans="3:3" ht="409.6">
      <c r="C63" s="30"/>
    </row>
    <row r="64" spans="3:3" ht="409.6">
      <c r="C64" s="30"/>
    </row>
    <row r="65" spans="3:3" ht="409.6">
      <c r="C65" s="30"/>
    </row>
    <row r="66" spans="3:3" ht="409.6">
      <c r="C66" s="30"/>
    </row>
    <row r="67" spans="3:3" ht="409.6">
      <c r="C67" s="30"/>
    </row>
    <row r="68" spans="3:3" ht="409.6">
      <c r="C68" s="30"/>
    </row>
    <row r="69" spans="3:3" ht="409.6">
      <c r="C69" s="30"/>
    </row>
    <row r="70" spans="3:3" ht="409.6">
      <c r="C70" s="30"/>
    </row>
    <row r="71" spans="3:3" ht="409.6">
      <c r="C71" s="30"/>
    </row>
    <row r="72" spans="3:3" ht="409.6">
      <c r="C72" s="30"/>
    </row>
    <row r="73" spans="3:3" ht="409.6">
      <c r="C73" s="30"/>
    </row>
    <row r="74" spans="3:3" ht="409.6">
      <c r="C74" s="30"/>
    </row>
    <row r="75" spans="3:3" ht="409.6">
      <c r="C75" s="30"/>
    </row>
    <row r="76" spans="3:3" ht="409.6">
      <c r="C76" s="30"/>
    </row>
    <row r="77" spans="3:3" ht="409.6">
      <c r="C77" s="30"/>
    </row>
    <row r="78" spans="3:3" ht="409.6">
      <c r="C78" s="30"/>
    </row>
    <row r="79" spans="3:3" ht="409.6">
      <c r="C79" s="30"/>
    </row>
    <row r="80" spans="3:3" ht="409.6">
      <c r="C80" s="30"/>
    </row>
    <row r="81" spans="3:3" ht="409.6">
      <c r="C81" s="30"/>
    </row>
    <row r="82" spans="3:3" ht="409.6">
      <c r="C82" s="30"/>
    </row>
    <row r="83" spans="3:3" ht="409.6">
      <c r="C83" s="30"/>
    </row>
    <row r="84" spans="3:3" ht="409.6">
      <c r="C84" s="30"/>
    </row>
    <row r="85" spans="3:3" ht="409.6">
      <c r="C85" s="30"/>
    </row>
    <row r="86" spans="3:3" ht="409.6">
      <c r="C86" s="30"/>
    </row>
    <row r="87" spans="3:3" ht="409.6">
      <c r="C87" s="30"/>
    </row>
    <row r="88" spans="3:3" ht="409.6">
      <c r="C88" s="30"/>
    </row>
    <row r="89" spans="3:3" ht="409.6">
      <c r="C89" s="30"/>
    </row>
    <row r="90" spans="3:3" ht="409.6">
      <c r="C90" s="30"/>
    </row>
    <row r="91" spans="3:3" ht="409.6">
      <c r="C91" s="30"/>
    </row>
    <row r="92" spans="3:3" ht="409.6">
      <c r="C92" s="30"/>
    </row>
    <row r="93" spans="3:3" ht="409.6">
      <c r="C93" s="30"/>
    </row>
    <row r="94" spans="3:3" ht="409.6">
      <c r="C94" s="30"/>
    </row>
    <row r="95" spans="3:3" ht="409.6">
      <c r="C95" s="30"/>
    </row>
    <row r="96" spans="3:3" ht="409.6">
      <c r="C96" s="30"/>
    </row>
    <row r="97" spans="3:3" ht="409.6">
      <c r="C97" s="30"/>
    </row>
    <row r="98" spans="3:3" ht="409.6">
      <c r="C98" s="30"/>
    </row>
    <row r="99" spans="3:3" ht="409.6">
      <c r="C99" s="30"/>
    </row>
    <row r="100" spans="3:3" ht="409.6">
      <c r="C100" s="30"/>
    </row>
    <row r="101" spans="3:3" ht="409.6">
      <c r="C101" s="30"/>
    </row>
    <row r="102" spans="3:3" ht="409.6">
      <c r="C102" s="30"/>
    </row>
    <row r="103" spans="3:3" ht="409.6">
      <c r="C103" s="30"/>
    </row>
    <row r="104" spans="3:3" ht="409.6">
      <c r="C104" s="30"/>
    </row>
    <row r="105" spans="3:3" ht="409.6">
      <c r="C105" s="30"/>
    </row>
    <row r="106" spans="3:3" ht="409.6">
      <c r="C106" s="30"/>
    </row>
    <row r="107" spans="3:3" ht="409.6">
      <c r="C107" s="30"/>
    </row>
    <row r="108" spans="3:3" ht="409.6">
      <c r="C108" s="30"/>
    </row>
    <row r="109" spans="3:3" ht="409.6">
      <c r="C109" s="30"/>
    </row>
    <row r="110" spans="3:3" ht="409.6">
      <c r="C110" s="30"/>
    </row>
    <row r="111" spans="3:3" ht="409.6">
      <c r="C111" s="30"/>
    </row>
    <row r="112" spans="3:3" ht="409.6">
      <c r="C112" s="30"/>
    </row>
    <row r="113" spans="3:3" ht="409.6">
      <c r="C113" s="30"/>
    </row>
    <row r="114" spans="3:3" ht="409.6">
      <c r="C114" s="30"/>
    </row>
    <row r="115" spans="3:3" ht="409.6">
      <c r="C115" s="30"/>
    </row>
    <row r="116" spans="3:3" ht="409.6">
      <c r="C116" s="30"/>
    </row>
    <row r="117" spans="3:3" ht="409.6">
      <c r="C117" s="30"/>
    </row>
    <row r="118" spans="3:3" ht="409.6">
      <c r="C118" s="30"/>
    </row>
    <row r="119" spans="3:3" ht="409.6">
      <c r="C119" s="30"/>
    </row>
    <row r="120" spans="3:3" ht="409.6">
      <c r="C120" s="30"/>
    </row>
    <row r="121" spans="3:3" ht="409.6">
      <c r="C121" s="30"/>
    </row>
    <row r="122" spans="3:3" ht="409.6">
      <c r="C122" s="30"/>
    </row>
    <row r="123" spans="3:3" ht="409.6">
      <c r="C123" s="30"/>
    </row>
    <row r="124" spans="3:3" ht="409.6">
      <c r="C124" s="30"/>
    </row>
    <row r="125" spans="3:3" ht="409.6">
      <c r="C125" s="30"/>
    </row>
    <row r="126" spans="3:3" ht="409.6">
      <c r="C126" s="30"/>
    </row>
    <row r="127" spans="3:3" ht="409.6">
      <c r="C127" s="30"/>
    </row>
    <row r="128" spans="3:3" ht="409.6">
      <c r="C128" s="30"/>
    </row>
    <row r="129" spans="3:3" ht="409.6">
      <c r="C129" s="30"/>
    </row>
    <row r="130" spans="3:3" ht="409.6">
      <c r="C130" s="30"/>
    </row>
    <row r="131" spans="3:3" ht="409.6">
      <c r="C131" s="30"/>
    </row>
    <row r="132" spans="3:3" ht="409.6">
      <c r="C132" s="30"/>
    </row>
    <row r="133" spans="3:3" ht="409.6">
      <c r="C133" s="30"/>
    </row>
    <row r="134" spans="3:3" ht="409.6">
      <c r="C134" s="30"/>
    </row>
    <row r="135" spans="3:3" ht="409.6">
      <c r="C135" s="30"/>
    </row>
    <row r="136" spans="3:3" ht="409.6">
      <c r="C136" s="30"/>
    </row>
    <row r="137" spans="3:3" ht="409.6">
      <c r="C137" s="30"/>
    </row>
    <row r="138" spans="3:3" ht="409.6">
      <c r="C138" s="30"/>
    </row>
    <row r="139" spans="3:3" ht="409.6">
      <c r="C139" s="30"/>
    </row>
    <row r="140" spans="3:3" ht="409.6">
      <c r="C140" s="30"/>
    </row>
    <row r="141" spans="3:3" ht="409.6">
      <c r="C141" s="30"/>
    </row>
    <row r="142" spans="3:3" ht="409.6">
      <c r="C142" s="30"/>
    </row>
    <row r="143" spans="3:3" ht="409.6">
      <c r="C143" s="30"/>
    </row>
    <row r="144" spans="3:3" ht="409.6">
      <c r="C144" s="30"/>
    </row>
    <row r="145" spans="3:3" ht="409.6">
      <c r="C145" s="30"/>
    </row>
    <row r="146" spans="3:3" ht="409.6">
      <c r="C146" s="30"/>
    </row>
    <row r="147" spans="3:3" ht="409.6">
      <c r="C147" s="30"/>
    </row>
    <row r="148" spans="3:3" ht="409.6">
      <c r="C148" s="30"/>
    </row>
    <row r="149" spans="3:3" ht="409.6">
      <c r="C149" s="30"/>
    </row>
    <row r="150" spans="3:3" ht="409.6">
      <c r="C150" s="30"/>
    </row>
    <row r="151" spans="3:3" ht="409.6">
      <c r="C151" s="30"/>
    </row>
    <row r="152" spans="3:3" ht="409.6">
      <c r="C152" s="30"/>
    </row>
    <row r="153" spans="3:3" ht="409.6">
      <c r="C153" s="30"/>
    </row>
    <row r="154" spans="3:3" ht="409.6">
      <c r="C154" s="30"/>
    </row>
    <row r="155" spans="3:3" ht="409.6">
      <c r="C155" s="30"/>
    </row>
    <row r="156" spans="3:3" ht="409.6">
      <c r="C156" s="30"/>
    </row>
    <row r="157" spans="3:3" ht="409.6">
      <c r="C157" s="30"/>
    </row>
    <row r="158" spans="3:3" ht="409.6">
      <c r="C158" s="30"/>
    </row>
    <row r="159" spans="3:3" ht="409.6">
      <c r="C159" s="30"/>
    </row>
    <row r="160" spans="3:3" ht="409.6">
      <c r="C160" s="30"/>
    </row>
    <row r="161" spans="3:3" ht="409.6">
      <c r="C161" s="30"/>
    </row>
    <row r="162" spans="3:3" ht="409.6">
      <c r="C162" s="30"/>
    </row>
    <row r="163" spans="3:3" ht="409.6">
      <c r="C163" s="30"/>
    </row>
    <row r="164" spans="3:3" ht="409.6">
      <c r="C164" s="30"/>
    </row>
    <row r="165" spans="3:3" ht="409.6">
      <c r="C165" s="30"/>
    </row>
    <row r="166" spans="3:3" ht="409.6">
      <c r="C166" s="30"/>
    </row>
    <row r="167" spans="3:3" ht="409.6">
      <c r="C167" s="30"/>
    </row>
    <row r="168" spans="3:3" ht="409.6">
      <c r="C168" s="30"/>
    </row>
    <row r="169" spans="3:3" ht="409.6">
      <c r="C169" s="30"/>
    </row>
    <row r="170" spans="3:3" ht="409.6">
      <c r="C170" s="30"/>
    </row>
    <row r="171" spans="3:3" ht="409.6">
      <c r="C171" s="30"/>
    </row>
    <row r="172" spans="3:3" ht="409.6">
      <c r="C172" s="30"/>
    </row>
    <row r="173" spans="3:3" ht="409.6">
      <c r="C173" s="30"/>
    </row>
    <row r="174" spans="3:3" ht="409.6">
      <c r="C174" s="30"/>
    </row>
    <row r="175" spans="3:3" ht="409.6">
      <c r="C175" s="30"/>
    </row>
    <row r="176" spans="3:3" ht="409.6">
      <c r="C176" s="30"/>
    </row>
    <row r="177" spans="3:3" ht="409.6">
      <c r="C177" s="30"/>
    </row>
    <row r="178" spans="3:3" ht="409.6">
      <c r="C178" s="30"/>
    </row>
    <row r="179" spans="3:3" ht="409.6">
      <c r="C179" s="30"/>
    </row>
    <row r="180" spans="3:3" ht="409.6">
      <c r="C180" s="30"/>
    </row>
    <row r="181" spans="3:3" ht="409.6">
      <c r="C181" s="30"/>
    </row>
    <row r="182" spans="3:3" ht="409.6">
      <c r="C182" s="30"/>
    </row>
    <row r="183" spans="3:3" ht="409.6">
      <c r="C183" s="30"/>
    </row>
    <row r="184" spans="3:3" ht="409.6">
      <c r="C184" s="30"/>
    </row>
    <row r="185" spans="3:3" ht="409.6">
      <c r="C185" s="30"/>
    </row>
    <row r="186" spans="3:3" ht="409.6">
      <c r="C186" s="30"/>
    </row>
    <row r="187" spans="3:3" ht="409.6">
      <c r="C187" s="30"/>
    </row>
    <row r="188" spans="3:3" ht="409.6">
      <c r="C188" s="30"/>
    </row>
    <row r="189" spans="3:3" ht="409.6">
      <c r="C189" s="30"/>
    </row>
    <row r="190" spans="3:3" ht="409.6">
      <c r="C190" s="30"/>
    </row>
    <row r="191" spans="3:3" ht="409.6">
      <c r="C191" s="30"/>
    </row>
    <row r="192" spans="3:3" ht="409.6">
      <c r="C192" s="30"/>
    </row>
    <row r="193" spans="3:3" ht="409.6">
      <c r="C193" s="30"/>
    </row>
    <row r="194" spans="3:3" ht="409.6">
      <c r="C194" s="30"/>
    </row>
    <row r="195" spans="3:3" ht="409.6">
      <c r="C195" s="30"/>
    </row>
    <row r="196" spans="3:3" ht="409.6">
      <c r="C196" s="30"/>
    </row>
    <row r="197" spans="3:3" ht="409.6">
      <c r="C197" s="30"/>
    </row>
    <row r="198" spans="3:3" ht="409.6">
      <c r="C198" s="30"/>
    </row>
    <row r="199" spans="3:3" ht="409.6">
      <c r="C199" s="30"/>
    </row>
    <row r="200" spans="3:3" ht="409.6">
      <c r="C200" s="30"/>
    </row>
    <row r="201" spans="3:3" ht="409.6">
      <c r="C201" s="30"/>
    </row>
    <row r="202" spans="3:3" ht="409.6">
      <c r="C202" s="30"/>
    </row>
    <row r="203" spans="3:3" ht="409.6">
      <c r="C203" s="30"/>
    </row>
    <row r="204" spans="3:3" ht="409.6">
      <c r="C204" s="30"/>
    </row>
    <row r="205" spans="3:3" ht="409.6">
      <c r="C205" s="30"/>
    </row>
    <row r="206" spans="3:3" ht="409.6">
      <c r="C206" s="30"/>
    </row>
    <row r="207" spans="3:3" ht="409.6">
      <c r="C207" s="30"/>
    </row>
    <row r="208" spans="3:3" ht="409.6">
      <c r="C208" s="30"/>
    </row>
    <row r="209" spans="3:3" ht="409.6">
      <c r="C209" s="30"/>
    </row>
    <row r="210" spans="3:3" ht="409.6">
      <c r="C210" s="30"/>
    </row>
    <row r="211" spans="3:3" ht="409.6">
      <c r="C211" s="30"/>
    </row>
    <row r="212" spans="3:3" ht="409.6">
      <c r="C212" s="30"/>
    </row>
    <row r="213" spans="3:3" ht="409.6">
      <c r="C213" s="30"/>
    </row>
    <row r="214" spans="3:3" ht="409.6">
      <c r="C214" s="30"/>
    </row>
    <row r="215" spans="3:3" ht="409.6">
      <c r="C215" s="30"/>
    </row>
    <row r="216" spans="3:3" ht="409.6">
      <c r="C216" s="30"/>
    </row>
    <row r="217" spans="3:3" ht="409.6">
      <c r="C217" s="30"/>
    </row>
    <row r="218" spans="3:3" ht="409.6">
      <c r="C218" s="30"/>
    </row>
    <row r="219" spans="3:3" ht="409.6">
      <c r="C219" s="30"/>
    </row>
    <row r="220" spans="3:3" ht="409.6">
      <c r="C220" s="30"/>
    </row>
    <row r="221" spans="3:3" ht="409.6">
      <c r="C221" s="30"/>
    </row>
    <row r="222" spans="3:3" ht="409.6">
      <c r="C222" s="30"/>
    </row>
    <row r="223" spans="3:3" ht="409.6">
      <c r="C223" s="30"/>
    </row>
    <row r="224" spans="3:3" ht="409.6">
      <c r="C224" s="30"/>
    </row>
    <row r="225" spans="3:3" ht="409.6">
      <c r="C225" s="30"/>
    </row>
    <row r="226" spans="3:3" ht="409.6">
      <c r="C226" s="30"/>
    </row>
    <row r="227" spans="3:3" ht="409.6">
      <c r="C227" s="30"/>
    </row>
    <row r="228" spans="3:3" ht="409.6">
      <c r="C228" s="30"/>
    </row>
    <row r="229" spans="3:3" ht="409.6">
      <c r="C229" s="30"/>
    </row>
    <row r="230" spans="3:3" ht="409.6">
      <c r="C230" s="30"/>
    </row>
    <row r="231" spans="3:3" ht="409.6">
      <c r="C231" s="30"/>
    </row>
    <row r="232" spans="3:3" ht="409.6">
      <c r="C232" s="30"/>
    </row>
    <row r="233" spans="3:3" ht="409.6">
      <c r="C233" s="30"/>
    </row>
    <row r="234" spans="3:3" ht="409.6">
      <c r="C234" s="30"/>
    </row>
    <row r="235" spans="3:3" ht="409.6">
      <c r="C235" s="30"/>
    </row>
    <row r="236" spans="3:3" ht="409.6">
      <c r="C236" s="30"/>
    </row>
    <row r="237" spans="3:3" ht="409.6">
      <c r="C237" s="30"/>
    </row>
    <row r="238" spans="3:3" ht="409.6">
      <c r="C238" s="30"/>
    </row>
    <row r="239" spans="3:3" ht="409.6">
      <c r="C239" s="30"/>
    </row>
    <row r="240" spans="3:3" ht="409.6">
      <c r="C240" s="30"/>
    </row>
    <row r="241" spans="3:3" ht="409.6">
      <c r="C241" s="30"/>
    </row>
    <row r="242" spans="3:3" ht="409.6">
      <c r="C242" s="30"/>
    </row>
    <row r="243" spans="3:3" ht="409.6">
      <c r="C243" s="30"/>
    </row>
    <row r="244" spans="3:3" ht="409.6">
      <c r="C244" s="30"/>
    </row>
    <row r="245" spans="3:3" ht="409.6">
      <c r="C245" s="30"/>
    </row>
  </sheetData>
  <sheetProtection password="CC3D" sheet="1" objects="1" scenarios="1"/>
  <pageMargins left="0.7" right="0.7" top="0.75" bottom="0.75" header="0.3" footer="0.3"/>
  <pageSetup paperSize="9" scale="53"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G19"/>
  <sheetViews>
    <sheetView zoomScale="90" zoomScaleNormal="90" workbookViewId="0"/>
  </sheetViews>
  <sheetFormatPr defaultRowHeight="15.75"/>
  <cols>
    <col min="1" max="2" width="9.140625" style="30"/>
    <col min="3" max="3" width="63" style="30" customWidth="1"/>
    <col min="4" max="4" width="9.7109375" style="30" customWidth="1"/>
    <col min="5" max="5" width="12.5703125" style="30" customWidth="1"/>
    <col min="6" max="6" width="46.5703125" style="30" customWidth="1"/>
    <col min="7" max="7" width="40.5703125" style="30" customWidth="1"/>
    <col min="8" max="16384" width="9.140625" style="30"/>
  </cols>
  <sheetData>
    <row r="1" spans="2:7" ht="16.5" thickBot="1"/>
    <row r="2" spans="2:7" ht="21.75" customHeight="1" thickBot="1">
      <c r="B2" s="58" t="s">
        <v>159</v>
      </c>
      <c r="C2" s="59" t="s">
        <v>17</v>
      </c>
    </row>
    <row r="3" spans="2:7" ht="16.5" thickBot="1">
      <c r="C3" s="60"/>
    </row>
    <row r="4" spans="2:7" ht="48.75" customHeight="1" thickBot="1">
      <c r="C4" s="61" t="s">
        <v>185</v>
      </c>
      <c r="D4" s="62" t="s">
        <v>15</v>
      </c>
      <c r="E4" s="63" t="e">
        <f>'Dio I_Raznolikost usjeva'!E12/'Dio I_Raznolikost usjeva'!E5*100</f>
        <v>#DIV/0!</v>
      </c>
      <c r="G4" s="64"/>
    </row>
    <row r="5" spans="2:7" ht="48.75" customHeight="1" thickBot="1">
      <c r="C5" s="65" t="s">
        <v>186</v>
      </c>
      <c r="D5" s="66" t="s">
        <v>15</v>
      </c>
      <c r="E5" s="67" t="e">
        <f>((SUM('Dio I_Raznolikost usjeva'!E12:E13))/'Dio I_Raznolikost usjeva'!E5)*100</f>
        <v>#DIV/0!</v>
      </c>
      <c r="G5" s="64"/>
    </row>
    <row r="6" spans="2:7" ht="48.75" customHeight="1" thickBot="1">
      <c r="C6" s="65" t="s">
        <v>18</v>
      </c>
      <c r="D6" s="66" t="s">
        <v>16</v>
      </c>
      <c r="E6" s="67">
        <f>'Dio II_EZP'!F17</f>
        <v>0</v>
      </c>
      <c r="G6" s="64"/>
    </row>
    <row r="7" spans="2:7" ht="48.75" customHeight="1" thickBot="1">
      <c r="C7" s="65" t="s">
        <v>187</v>
      </c>
      <c r="D7" s="66" t="s">
        <v>15</v>
      </c>
      <c r="E7" s="68" t="e">
        <f>E6/'Dio I_Raznolikost usjeva'!E5*100</f>
        <v>#DIV/0!</v>
      </c>
      <c r="F7" s="69"/>
      <c r="G7" s="64"/>
    </row>
    <row r="8" spans="2:7" ht="48.75" customHeight="1" thickBot="1">
      <c r="C8" s="65" t="s">
        <v>19</v>
      </c>
      <c r="D8" s="110" t="e">
        <f>IF('Dio III_Izračun za PG'!E5&lt;10,"NISTE OBVEZNIK",IF(SUM('Dio I_Raznolikost usjeva'!E9+'Dio I_Raznolikost usjeva'!E10)/'Dio I_Raznolikost usjeva'!E5-SUM('Dio I_Raznolikost usjeva'!E9+'Dio I_Raznolikost usjeva'!E10)*100&gt;75,"DA",IF(SUM('Dio I_Raznolikost usjeva'!E9+'Dio I_Raznolikost usjeva'!E11)/'Dio I_Raznolikost usjeva'!E4-SUM('Dio I_Raznolikost usjeva'!E9+'Dio I_Raznolikost usjeva'!E10)*100&gt;75,"DA","NE")))</f>
        <v>#DIV/0!</v>
      </c>
      <c r="E8" s="111"/>
    </row>
    <row r="9" spans="2:7" ht="48.75" customHeight="1" thickBot="1">
      <c r="C9" s="65" t="s">
        <v>20</v>
      </c>
      <c r="D9" s="112" t="e">
        <f>IF(AND('Dio I_Raznolikost usjeva'!E5&lt;=30,'Dio III_Izračun za PG'!E4&lt;75,'Dio I_Raznolikost usjeva'!E6=2),"DA",IF(AND('Dio I_Raznolikost usjeva'!E5&gt;30,'Dio III_Izračun za PG'!E5&lt;95,'Dio I_Raznolikost usjeva'!E6=3),"DA","NE"))</f>
        <v>#DIV/0!</v>
      </c>
      <c r="E9" s="113"/>
    </row>
    <row r="10" spans="2:7" ht="48.75" customHeight="1" thickBot="1">
      <c r="C10" s="65" t="s">
        <v>22</v>
      </c>
      <c r="D10" s="110" t="str">
        <f>IF('Dio I_Raznolikost usjeva'!E5&lt;15, "DA","NE")</f>
        <v>DA</v>
      </c>
      <c r="E10" s="111"/>
    </row>
    <row r="11" spans="2:7" ht="48.75" customHeight="1" thickBot="1">
      <c r="C11" s="70" t="s">
        <v>21</v>
      </c>
      <c r="D11" s="114" t="e">
        <f>IF(E7&lt;5, "NE","DA")</f>
        <v>#DIV/0!</v>
      </c>
      <c r="E11" s="115"/>
    </row>
    <row r="14" spans="2:7" ht="16.5" thickBot="1"/>
    <row r="15" spans="2:7" ht="30.75" customHeight="1" thickBot="1">
      <c r="C15" s="71" t="s">
        <v>156</v>
      </c>
    </row>
    <row r="16" spans="2:7" ht="30.75" customHeight="1" thickBot="1">
      <c r="C16" s="72" t="s">
        <v>171</v>
      </c>
    </row>
    <row r="17" spans="3:3">
      <c r="C17" s="31"/>
    </row>
    <row r="18" spans="3:3">
      <c r="C18" s="31"/>
    </row>
    <row r="19" spans="3:3">
      <c r="C19" s="31"/>
    </row>
  </sheetData>
  <sheetProtection password="CC3D" sheet="1" objects="1" scenarios="1"/>
  <mergeCells count="4">
    <mergeCell ref="D8:E8"/>
    <mergeCell ref="D9:E9"/>
    <mergeCell ref="D10:E10"/>
    <mergeCell ref="D11:E11"/>
  </mergeCells>
  <pageMargins left="0.7" right="0.7" top="0.75" bottom="0.75" header="0.3" footer="0.3"/>
  <pageSetup paperSize="9" scale="54"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Upute za korištenje kalkulatora</vt:lpstr>
      <vt:lpstr>Dio I_Raznolikost usjeva</vt:lpstr>
      <vt:lpstr>Dio II_EZP</vt:lpstr>
      <vt:lpstr>Dio III_Izračun za PG</vt:lpstr>
    </vt:vector>
  </TitlesOfParts>
  <Company>APPRRR</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Marijana Šešo</dc:creator>
  <cp:lastModifiedBy>Marijana Šešo</cp:lastModifiedBy>
  <cp:lastPrinted>2015-01-05T13:22:44Z</cp:lastPrinted>
  <dcterms:created xsi:type="dcterms:W3CDTF">2014-12-17T07:16:12Z</dcterms:created>
  <dcterms:modified xsi:type="dcterms:W3CDTF">2016-03-17T08:57:30Z</dcterms:modified>
</cp:coreProperties>
</file>