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ja.volaric\Desktop\IPARD_SAPARD ARHIVA\"/>
    </mc:Choice>
  </mc:AlternateContent>
  <bookViews>
    <workbookView xWindow="120" yWindow="3600" windowWidth="15135" windowHeight="5820"/>
  </bookViews>
  <sheets>
    <sheet name="Plaćeni " sheetId="7" r:id="rId1"/>
  </sheets>
  <definedNames>
    <definedName name="_xlnm.Print_Area" localSheetId="0">'Plaćeni '!$A$1:$G$756</definedName>
    <definedName name="_xlnm.Print_Titles" localSheetId="0">'Plaćeni '!$8:$8</definedName>
    <definedName name="treći">#REF!</definedName>
  </definedNames>
  <calcPr calcId="152511"/>
</workbook>
</file>

<file path=xl/calcChain.xml><?xml version="1.0" encoding="utf-8"?>
<calcChain xmlns="http://schemas.openxmlformats.org/spreadsheetml/2006/main">
  <c r="G530" i="7" l="1"/>
  <c r="E530" i="7"/>
  <c r="C530" i="7"/>
  <c r="C105" i="7" l="1"/>
  <c r="C201" i="7"/>
  <c r="C321" i="7"/>
  <c r="C344" i="7"/>
  <c r="C384" i="7"/>
  <c r="C446" i="7"/>
  <c r="C571" i="7"/>
  <c r="C641" i="7"/>
  <c r="F384" i="7"/>
  <c r="G384" i="7"/>
  <c r="E384" i="7"/>
  <c r="F641" i="7"/>
  <c r="G641" i="7"/>
  <c r="E641" i="7"/>
  <c r="G321" i="7"/>
  <c r="E321" i="7"/>
  <c r="F446" i="7"/>
  <c r="G446" i="7"/>
  <c r="E446" i="7"/>
  <c r="G201" i="7" l="1"/>
  <c r="E201" i="7"/>
  <c r="F344" i="7"/>
  <c r="G344" i="7"/>
  <c r="E344" i="7"/>
  <c r="G105" i="7"/>
  <c r="E105" i="7"/>
  <c r="F571" i="7"/>
  <c r="G571" i="7"/>
  <c r="E571" i="7"/>
  <c r="G23" i="7" l="1"/>
  <c r="F33" i="7"/>
  <c r="G33" i="7"/>
  <c r="F50" i="7"/>
  <c r="G50" i="7"/>
  <c r="F82" i="7"/>
  <c r="G82" i="7"/>
  <c r="G138" i="7"/>
  <c r="F166" i="7"/>
  <c r="G166" i="7"/>
  <c r="F391" i="7"/>
  <c r="G391" i="7"/>
  <c r="F409" i="7"/>
  <c r="G409" i="7"/>
  <c r="F430" i="7"/>
  <c r="G430" i="7"/>
  <c r="F545" i="7"/>
  <c r="G545" i="7"/>
  <c r="G704" i="7"/>
  <c r="F736" i="7"/>
  <c r="G736" i="7"/>
  <c r="F749" i="7"/>
  <c r="G749" i="7"/>
  <c r="C430" i="7" l="1"/>
  <c r="E23" i="7"/>
  <c r="E430" i="7"/>
  <c r="E545" i="7" l="1"/>
  <c r="C545" i="7"/>
  <c r="E391" i="7" l="1"/>
  <c r="C391" i="7"/>
  <c r="F476" i="7" l="1"/>
  <c r="F530" i="7" s="1"/>
  <c r="F246" i="7" l="1"/>
  <c r="F321" i="7" s="1"/>
  <c r="E704" i="7" l="1"/>
  <c r="C704" i="7"/>
  <c r="F694" i="7" l="1"/>
  <c r="F704" i="7" s="1"/>
  <c r="E409" i="7" l="1"/>
  <c r="C409" i="7"/>
  <c r="E138" i="7" l="1"/>
  <c r="C138" i="7"/>
  <c r="E166" i="7" l="1"/>
  <c r="C166" i="7"/>
  <c r="E736" i="7" l="1"/>
  <c r="C736" i="7"/>
  <c r="E82" i="7" l="1"/>
  <c r="C82" i="7"/>
  <c r="C749" i="7" l="1"/>
  <c r="E749" i="7" l="1"/>
  <c r="G642" i="7" l="1"/>
  <c r="F642" i="7"/>
  <c r="E642" i="7"/>
  <c r="C642" i="7"/>
  <c r="F169" i="7" l="1"/>
  <c r="F201" i="7" s="1"/>
  <c r="G705" i="7" l="1"/>
  <c r="F705" i="7"/>
  <c r="G531" i="7" l="1"/>
  <c r="F531" i="7"/>
  <c r="C531" i="7"/>
  <c r="E33" i="7"/>
  <c r="C33" i="7"/>
  <c r="E50" i="7" l="1"/>
  <c r="C50" i="7"/>
  <c r="F98" i="7" l="1"/>
  <c r="F105" i="7" s="1"/>
  <c r="F113" i="7" l="1"/>
  <c r="F138" i="7" s="1"/>
  <c r="G392" i="7" l="1"/>
  <c r="E392" i="7"/>
  <c r="C23" i="7"/>
  <c r="F12" i="7" l="1"/>
  <c r="F23" i="7" s="1"/>
  <c r="F392" i="7" l="1"/>
  <c r="E705" i="7" l="1"/>
  <c r="C705" i="7"/>
  <c r="C750" i="7" l="1"/>
  <c r="E750" i="7"/>
  <c r="F750" i="7"/>
  <c r="F751" i="7" s="1"/>
  <c r="G750" i="7"/>
  <c r="G751" i="7" s="1"/>
  <c r="C392" i="7" l="1"/>
  <c r="C751" i="7" s="1"/>
  <c r="E531" i="7"/>
  <c r="E751" i="7" s="1"/>
</calcChain>
</file>

<file path=xl/sharedStrings.xml><?xml version="1.0" encoding="utf-8"?>
<sst xmlns="http://schemas.openxmlformats.org/spreadsheetml/2006/main" count="2037" uniqueCount="982">
  <si>
    <t>Red.br.</t>
  </si>
  <si>
    <t>GALA D.O.O.; Bjelovar</t>
  </si>
  <si>
    <t>a) Ulaganje u opremanje objekata za držanje kokoši nesilica, uključujući opremu za sprečavanje širenja ptičjih bolesti;
b) Ulaganje u posebnu opremu za rukovanje i korištenje stajskog gnoja poput tankova za gnoj;
c) Ulaganje u specijaliziranu opremu za transport gnoja;</t>
  </si>
  <si>
    <t>OPG MARIJAN KADIĆ; Gundinci</t>
  </si>
  <si>
    <t>a) Ulaganje u izgradnju i/ili u rekonstrukciju objekata za držanje peradi unutar prostora farme;
b) Ulaganje u izgradnju i/ili u rekonstrukciju skladišnih kapaciteta za stajski gnoj;
a) Ulaganje u opremanje objekata za držanje peradi, uključujući opremu za sprječavanje širenja ptičjih bolesti unutar prostora farme;
b) Ulaganje u posebnu opremu za rukovanje i korištenje stajskog  gnoja poput tankova za gnoj;
c) Ulaganje u specijaliziranu opremu za transport gnoja;</t>
  </si>
  <si>
    <t>OPG MLADEN KARAVIDOVIĆ; Gundinci</t>
  </si>
  <si>
    <t>M.I. AGRO d.o.o.
Velika Kopanica</t>
  </si>
  <si>
    <t>a) Ulaganje u izgradnju i/ili u rekonstrukciju objekata za skladištenje i sušenje žitarica i uljarica
b) Ulaganje u opremanje objekata za skladištenje i sušenje žitarica i uljarica</t>
  </si>
  <si>
    <t>ZDENKA-MLIJEČNI PROIZVODI d.o.o.
Veliki Zdenci</t>
  </si>
  <si>
    <t>a) Ulaganje u opremanje postojećih objekata za poslovanje s mlijekom;</t>
  </si>
  <si>
    <t>a) Ulaganje u izgradnju i/ili rekonstrukciju objekata za preradu ribe, rakova i živih školjkaša;
a) Ulaganje u opremanje objekata za preradu ribe, rakova i živih školjkaša uključujući opremu za hlađenje, rezanje, sušenje, dimljenje, pakiranje proizvoda i zbrinjavanje nusproizvoda životinjskog podrijetla koji nisu za prehranu ljudi, uključujući i softver;</t>
  </si>
  <si>
    <t>e) Ulaganje u specijaliziranu opremu za transport gnoja;</t>
  </si>
  <si>
    <t>SAMITA- KOMERC d.o.o. ; Koprivnica</t>
  </si>
  <si>
    <t>a) Ulaganje u izgradnju i/ili u rekonstrukciju objekata za držanje kokoši nesilica;
a) Ulaganje u opremanje objekata za držanje kokoši nesilica, uključujući opremu za sprečavanje širenja ptičjih bolesti;</t>
  </si>
  <si>
    <t>OPG MARČETA BRANKO; Špišić Bukovica</t>
  </si>
  <si>
    <t>a) Ulaganje u izgradnju i/ili u rekonstrukciju  objekata za držanje muznih krava unutar prostora farme;
a) Ulaganje u opremanje objekata za  držanje muznih krava unutar prostora farme;
b) Ulaganje u opremanje objekata za proizvodnju mlijeka poput strojeva za mužnju unutar prostora farme;
c) Ulaganje u postrojenja za hlađenje i skladištenje mlijeka unutar prostora farme;
e) Ulaganje u specijaliziranu opremu za transport gnoja;</t>
  </si>
  <si>
    <t>b) Ulaganje u izgradnju i/ili rekonstrukciju objekata za skladištenje voća i povrća;
a) Ulaganje u specijaliziranu opremu za berbu, sortiranje i pakiranje voća i povrća uključujući stolno grožđe;</t>
  </si>
  <si>
    <t>a) Ulaganje u specijaliziranu opremu za berbu, sortiranje i pakiranje voća i povrća uključujući stolno grožđe;
c) Ulaganje u sustav  za zaštitu od tuče na farmi (uključujući računalnu opremu) za voćnjake i stolno grožđe;</t>
  </si>
  <si>
    <t>a) Ulaganje u specijaliziranu opremu za berbu, sortiranje i pakiranje voća i povrća uključujući stolno grožđe;</t>
  </si>
  <si>
    <t>b) Ulaganje u izgradnju i/ili u rekonstrukciju skladišnih kapaciteta za stajski gnoj;
a) Ulaganje u opremanje objekata za držanje kokoši nesilica, uključujući opremu za sprečavanje širenja ptičjih bolesti;</t>
  </si>
  <si>
    <t>VOĆNJAK d.o.o., Ivankovo</t>
  </si>
  <si>
    <t>Poljoprivredni obrt BOKUN, Vuka</t>
  </si>
  <si>
    <t>DESYRE d.o.o., Vidovec</t>
  </si>
  <si>
    <t>a) Ulaganje u rekonstrukciju postojećih klaonica;
a) Ulaganje u opremanje postojećih klaonica;</t>
  </si>
  <si>
    <t xml:space="preserve">OPG BRAČUN BRANKO; Nova Bukovica </t>
  </si>
  <si>
    <t>a) Ulaganje u izgradnju i/ili u rekonstrukciju  objekata za držanje muznih krava unutar prostora farme;
b) Ulaganje u izgradnju i/ili u rekonstrukciju skladišnih kapaciteta  za stajski gnoj;
a) Ulaganje u opremanje objekata za  držanje muznih krava unutar prostora farme;
b) Ulaganje u opremanje objekata za proizvodnju mlijeka poput strojeva za mužnju unutar prostora farme;
c) Ulaganje u postrojenja za hlađenje i skladištenje mlijeka unutar prostora farme;
d) Ulaganje u posebnu opremu za rukovanje i korištenje  stajskog gnoja poput tankova za gnoj;</t>
  </si>
  <si>
    <t xml:space="preserve">OPG DODLEK FRANJO;
Belica </t>
  </si>
  <si>
    <t>a) Ulaganje u specijaliziranu opremu za berbu, sortiranje i pakiranje voća i povrća uključujući stolno grožđe;
b) Ulaganje u opremanje objekata za skladištenje voća i povrća;</t>
  </si>
  <si>
    <t>FARMA TOMAŠANCI d.o.o. ; Semeljci</t>
  </si>
  <si>
    <t>d) Ulaganje u posebnu opremu za rukovanje i korištenje  stajskog gnoja poput tankova za gnoj;
e) Ulaganje u specijaliziranu opremu za transport gnoja;</t>
  </si>
  <si>
    <t>MAKLER d.o.o.; Darda</t>
  </si>
  <si>
    <t>a) Ulaganje u opremanje vinarija (oprema za filtriranje, stabilizaciju, linije za punjenje, automatsko etiketiranje i pakiranje);</t>
  </si>
  <si>
    <t>HAMER d.o.o. Čakovec</t>
  </si>
  <si>
    <t>b) Ulaganje u izgradnju objekata za poslovanje s mlijekom;
b) Ulaganje u opremanje objekata za poslovanje s mlijekom;
d) Ulaganje u specijalna vozila za prijevoz sirovog mlijeka;</t>
  </si>
  <si>
    <t>b) Ulaganje u izgradnju i/ili rekonstrukciju objekata za skladištenje voća i povrća;
a) Ulaganje u specijaliziranu opremu za berbu, sortiranje i pakiranje voća i povrća uključujući stolno grožđe;
b) Ulaganje u opremanje objekata za skladištenje voća i povrća</t>
  </si>
  <si>
    <t>OPG Davor Kraljić;
Sveti Đurđ</t>
  </si>
  <si>
    <t>a) Ulaganje u izgradnju i/ili u rekonstrukciju objekata za držanje peradi unutar prostora farme;
b) Ulaganje u izgradnju i/ili u rekonstrukciju skladišnih kapaciteta za stajski gnoj;
a) Ulaganje u opremanje objekata za držanje peradi, uključujući opremu za sprječavanje širenja ptičjih bolesti unutar prostora farme;</t>
  </si>
  <si>
    <t xml:space="preserve">Peradarska farma "Derifaj"; Bjelovar </t>
  </si>
  <si>
    <t>a) Ulaganje u izgradnju i/ili u rekonstrukciju objekata za držanje kokoši nesilica;
b) Ulaganje u izgradnju i/ili u rekonstrukciju skladišnih kapaciteta za stajski gnoj;
a) Ulaganje u opremanje objekata za držanje kokoši nesilica, uključujući opremu za sprečavanje širenja ptičjih bolesti;</t>
  </si>
  <si>
    <t>GARO d.o.o.;
Stobreč</t>
  </si>
  <si>
    <t>a) Ulaganje u izgradnju i/ili u rekonstrukciju objekata za držanje kokoši nesilica;
b) Ulaganje u izgradnju i/ili u rekonstrukciju skladišnih kapaciteta za stajski gnoj;
a) Ulaganje u opremanje objekata za držanje kokoši nesilica, uključujući opremu za sprečavanje širenja ptičjih bolesti;
c) Ulaganje u specijaliziranu opremu za transport gnoja;</t>
  </si>
  <si>
    <t>MIAGRO d.o.o.
Našička Breznica</t>
  </si>
  <si>
    <t>PTO Đurkić;
Slakovci</t>
  </si>
  <si>
    <t>OPG Šilhan Katica,
Garčin</t>
  </si>
  <si>
    <t xml:space="preserve">a) Ulaganje u izgradnju i/ili u rekonstrukciju objekata za držanje svinja unutar prostora farme;
a) Ulaganje u opremanje objekata za držanje svinja unutar prostora za farme; </t>
  </si>
  <si>
    <t>KANAAN d.o.o.
Miholjački Poreč</t>
  </si>
  <si>
    <t>OPG Igor Boštik;
Ivanovo Selo</t>
  </si>
  <si>
    <t>a) Ulaganje u izgradnju i/ili u rekonstrukciju  objekata za držanje muznih krava unutar prostora farme;
b) Ulaganje u opremanje objekata za proizvodnju mlijeka poput strojeva za mužnju unutar prostora farme;
c) Ulaganje u postrojenja za hlađenje i skladištenje mlijeka unutar prostora farme;
d) Ulaganje u posebnu opremu za rukovanje i korištenje  stajskog gnoja poput tankova za gnoj;</t>
  </si>
  <si>
    <t>LUNETA d.o.o. 
Ludbreg</t>
  </si>
  <si>
    <t>a) Ulaganje u izgradnju i/ili u rekonstrukciju objekata za držanje kokoši nesilica;
b) Ulaganje u izgradnju i/ili u rekonstrukciju skladišnih kapaciteta za stajski gnoj;
a) Ulaganje u opremanje objekata za držanje kokoši nesilica, uključujući opremu za sprečavanje širenja ptičjih bolesti;
b) Ulaganje u posebnu opremu za rukovanje i korištenje stajskog gnoja poput tankova za gnoj;
c) Ulaganje u specijaliziranu opremu za transport gnoja;</t>
  </si>
  <si>
    <t>Ribarska zadruga "OMEGA 3";
Kali</t>
  </si>
  <si>
    <t>Bik d.o.o.
Čazma</t>
  </si>
  <si>
    <t>OLASAGASTI d.o.o.
Komiža</t>
  </si>
  <si>
    <t>"KRAPINA" Poljoprivredna zadruga Krapina</t>
  </si>
  <si>
    <t>Hlad d.o.o. 
Slavonski Brod</t>
  </si>
  <si>
    <t>a) Ulaganje u opremanje objekata za preradu voća,povrća, maslina (isključujući maslinovo ulje), aromatičnog, začinskog i ljekovitog bilja i gljiva</t>
  </si>
  <si>
    <t>a) Ulaganje u izgradnju i/ili rekonstrukciju objekata za preradu (konzerviranje, sušenje, zamrzavanje) voća, povrća, maslina (isključujući maslinovo ulje), aromatičnog, začinskog i ljekovitog bilja i gljiva
a) Ulaganje u opremanje objekata za preradu voća,povrća, maslina (isključujući maslinovo ulje), aromatičnog, začinskog i ljekovitog bilja i gljiva</t>
  </si>
  <si>
    <t>OPG Marko Milas;
Ivanovac</t>
  </si>
  <si>
    <t>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</si>
  <si>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OPG Nikola Debelec,
Gornji Kraljevec</t>
  </si>
  <si>
    <t>b) Ulaganje u specijaliziranu opremu za berbu, sortiranje i pakiranje voća i povrća uključujući stolno grožđe;
c) Ulaganje u opremanje objekata za skladištenje voća i povrća;</t>
  </si>
  <si>
    <t>OPG Miroslav Kolić,
Jarmina</t>
  </si>
  <si>
    <t>d) Ulaganje u sustav  za zaštitu od tuče na farmi (uključujući računalnu opremu) za voćnjake i stolno grožđe;</t>
  </si>
  <si>
    <t>OPG Mario Di Giusti,
Staro Čiče</t>
  </si>
  <si>
    <t>b) Ulaganje u specijaliziranu opremu za berbu, sortiranje i pakiranje voća i povrća uključujući stolno grožđe;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</si>
  <si>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b) Ulaganje u specijaliziranu opremu za berbu, sortiranje i pakiranje voća i povrća uključujući stolno grožđe;</t>
  </si>
  <si>
    <t>Salaš d.o.o.;
Dinjevac</t>
  </si>
  <si>
    <t>a) Ulaganje u izgradnju i/ili rekonstrukciju staklenika/plastenika za proizvodnju voća i povrća;
a) Ulaganje u opremanje  staklenika/plastenika za proizvodnju voća i povrća;
b) Ulaganje u specijaliziranu opremu za berbu, sortiranje i pakiranje voća i povrća uključujući stolno grožđe;</t>
  </si>
  <si>
    <t>a) Ulaganje u izgradnju i/ili rekonstrukciju objekata za preradu ribe, rakova,mekušaca i ostalih vodenih beskralježnjaka;
a) Ulaganje u opremanje objekata za preradu ribe, rakova, mekušaca i ostalih vodenih beskralježnjaka uključujući opremu za hlađenje, rezanje, sušenje, dimljenje, pakiranje proizvoda i zbrinjavanje nusproizvoda , uključujući i softver (ili računalnu opremu);</t>
  </si>
  <si>
    <t>OPG Damir Mesarić;
Belica</t>
  </si>
  <si>
    <t>Poljoprivredni obrt ŠAFARIĆ,
Belica</t>
  </si>
  <si>
    <t xml:space="preserve">a) Ulaganje u izgradnju i/ili rekonstrukciju objekata za preradu ribe, rakova i živih školjkaša;
b) Ulaganje u izgradnju i/ili rekonstrukciju otpremnih centara i/ili centara za pročišćavanje živih školjkaša; </t>
  </si>
  <si>
    <t>Marikomerc d.o.o.
Poličnik</t>
  </si>
  <si>
    <t>a) Ulaganje u izgradnju i/ili rekonstrukciju objekata za preradu ribe, rakova,mekušaca i ostalih vodenih beskralježnjaka;</t>
  </si>
  <si>
    <t>Poljoprivredni proizvođač Anđelko Kozjak;
Belica</t>
  </si>
  <si>
    <t>Gospodarstvo "Kovačić";
Belica</t>
  </si>
  <si>
    <t>Fructus d.o.o.;
Velika Ludina</t>
  </si>
  <si>
    <t>c) Ulaganje u novo podizanje i/ili restrukturiranje i zamjenu postojećih nasada voća i stolnog grožđa 
b) Ulaganje u specijaliziranu opremu za berbu, sortiranje i pakiranje voća i povrća uključujući stolno grožđe;
c) Ulaganje u opremanje objekta za skladištenje voća i povrća
d) Ulaganje u sustav  za zaštitu od tuče na farmi (uključujući računalnu opremu) za voćnjake i stolno grožđe;</t>
  </si>
  <si>
    <t>Obrt Minas Zrno 1,
vl. Zlatica Kvezić,
Ludbreg</t>
  </si>
  <si>
    <t>b) Ulaganje u izgradnju i/ili rekonstrukciju objekata za skladištenje voća i povrća;
b) Ulaganje u specijaliziranu opremu za berbu, sortiranje i pakiranje voća i povrća uključujući stolno grožđe;</t>
  </si>
  <si>
    <t>Fragaria d.o.o.
Zagreb</t>
  </si>
  <si>
    <t>g) Ulaganje u opremanje bioplinskih postrojenja na farmi</t>
  </si>
  <si>
    <t>Glazir d.o.o.;
Rugvica</t>
  </si>
  <si>
    <t>Obrt Vrhovec;
Luka</t>
  </si>
  <si>
    <t>a) Ulaganje u opremanje objekata za  držanje muznih krava i/ili mliječnih ovaca i /ili mliječnih koza unutar prostora farme;
e) Ulaganje u specijaliziranu opremu za transport gnoja;</t>
  </si>
  <si>
    <t>Šafram d.o.o.
Zagreb</t>
  </si>
  <si>
    <t>a) Ulaganje u izgradnju i/ili u rekonstrukciju objekata za držanje svinja unutar prostora farme;
b) Ulaganje u izgradnju i/ili u rekonstrukciju skladišnih kapaciteta za stajski gnoj;
a) Ulaganje u opremanje objekata za držanje svinja unutar prostora farme; 
c) Ulaganje u specijaliziranu opremu za transport gnoja;</t>
  </si>
  <si>
    <t>OPG Milenko Šmida;
Vrbovec</t>
  </si>
  <si>
    <t>a) Ulaganje u izgradnju i/ili u rekonstrukciju  objekata za držanje muznih krava i/ili mliječnih ovaca i/ili mliječnih koza unutar prostora farme;
a) Ulaganje u opremanje objekata za  držanje muznih krava i/ili mliječnih ovaca i /ili mliječnih koza unutar prostora farme;
e) Ulaganje u specijaliziranu opremu za transport gnoja;</t>
  </si>
  <si>
    <t>Iločki podrumi d.d.;
Ilok</t>
  </si>
  <si>
    <t>Pescamar d.o.o.
Rovinj</t>
  </si>
  <si>
    <t>Rigeta d.o.o.
Zagreb</t>
  </si>
  <si>
    <t>PanoniaPig d.o.o., 
Koprivnički Ivanec</t>
  </si>
  <si>
    <t>b) Ulaganje u opremanje klaonica, rasjekaonica, hladnjača, objekata za proizvodnju mljevenog mesa, mesnih pripravaka  i preradu mesa;
e) Ulaganje u opremu za obradu otpadnih voda, filtriranje zraka i rashladne sustave</t>
  </si>
  <si>
    <t>b) Ulaganje u izgradnju klaonica, rasjekaonica, hladnjača, objekata za proizvodnju mljevenog mesa, mesnih pripravaka  i preradu mesa;
b) Ulaganje u opremanje klaonica, rasjekaonica, hladnjača, objekata za proizvodnju mljevenog mesa, mesnih pripravaka  i preradu mesa;</t>
  </si>
  <si>
    <t>a) Ulaganje u izgradnju i/ili u rekonstrukciju objekata za držanje svinja unutar prostora farme;
a) Ulaganje u opremanje objekata za držanje svinja unutar prostora farme; 
b) Ulaganje u posebnu opremu za rukovanje i korištenje stajskog gnoja poput tankova za gnoj;</t>
  </si>
  <si>
    <t>Prvi natječaj (M101,103)</t>
  </si>
  <si>
    <t>Drugi natječaj (M101,103)</t>
  </si>
  <si>
    <t>Treći natječaj (M101,103)</t>
  </si>
  <si>
    <t>Četvrti natječaj (M101,103)</t>
  </si>
  <si>
    <t>UKUPNO 1. NATJEČAJ (M101,103)</t>
  </si>
  <si>
    <t>UKUPNO 2. NATJEČAJ (M101,103)</t>
  </si>
  <si>
    <t>UKUPNO 3. NATJEČAJ (M101,103)</t>
  </si>
  <si>
    <t>UKUPNO 4. NATJEČAJ (M101,103)</t>
  </si>
  <si>
    <t>Farma muznih krava "MALA BRANJEVINA" D.O.O.; Osijek</t>
  </si>
  <si>
    <t>OPG "Guiseppe Lupieri",
Vodnjan</t>
  </si>
  <si>
    <t>d) ulaganja u restrukturiranje i zamjenu postojećih nasada vinskih kultivara grožđa i maslina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</si>
  <si>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Prvi natječaj (M302)</t>
  </si>
  <si>
    <t>UKUPNO 1. NATJEČAJ (M302)</t>
  </si>
  <si>
    <t xml:space="preserve">a) Ulaganje u izgradnju i/ili rekonstrukciju objekata za pružanje turističkih i/ili ugostiteljskih usluga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b) Ulaganje u opremanje objekata za pružanje turističkih i/ili ugostiteljskih usluga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t>
  </si>
  <si>
    <t xml:space="preserve">a) Ulaganje u izgradnju i/ili rekonstrukciju  objekata za preradu, skladištenje i pakiranje proizvoda ( od mlijeka, mesa, voća i povrća)  na poljoprivrednom gospodarstvu.
b) Ulaganje u opremanje  objekata a za preradu, skladištenje i pakiranje proizvoda ( od mlijeka, mesa, voća i povrća)  na poljoprivrednom gospodarstvu.
</t>
  </si>
  <si>
    <t>OPG Marinela Merklin,
Cerovlje</t>
  </si>
  <si>
    <t>Roda plus d.o.o. ,
Gušće</t>
  </si>
  <si>
    <t>OPG Gvido Prister,
Mrežnica</t>
  </si>
  <si>
    <t>OPG Juras Nikola,
Mala Subotica</t>
  </si>
  <si>
    <t xml:space="preserve">a) Ulaganje u izgradnju i/ili rekonstrukciju objekata za pružanje turističkih i/ili ugostiteljskih usluga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t>
  </si>
  <si>
    <t>OPG Babac Sandra, Poljica</t>
  </si>
  <si>
    <t>Staklarski obrt "Staklorez Šestak", Novi Marof</t>
  </si>
  <si>
    <t xml:space="preserve">a) Ulaganje u izgradnju i/ili rekonstrukciju objekata za uspostavljanje  tradicijskih obrta, uključujući objekte za pakiranje i trženje proizvoda tradicijskih obrta </t>
  </si>
  <si>
    <t>OPG Kostanjevec Goran, Koprivnica</t>
  </si>
  <si>
    <t>Dalmati d.o.o.,
Drniš</t>
  </si>
  <si>
    <t xml:space="preserve">b) Ulaganje u opremanje objekata za pružanje turističkih i/ili ugostiteljskih usluga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t>
  </si>
  <si>
    <t>Cerot d.o.o., Tinjan</t>
  </si>
  <si>
    <t>Svjećarsko - medičarski obrt "Slavica",
Klenovnik</t>
  </si>
  <si>
    <t>a) Ulaganje u izgradnju i/ili rekonstrukciju objekata za uspostavljanje  tradicijskih obrta, uključujući objekte za pakiranje i trženje proizvoda tradicijskih obrta 
b ) Ulaganje u opremanje objekata za uspostavljanje  tradicijskih obrta, uključujući objekte za pakiranje i trženje proizvoda tradicijskih obrta</t>
  </si>
  <si>
    <t>Ranč Barba Tone, obrt za rekreacijsko jahanje vl. Zoran Uravić, Manjadvorci</t>
  </si>
  <si>
    <t>Ugostiteljsko poljoprivredni obrt Rici, vl. Anton Grubešić, Loborika</t>
  </si>
  <si>
    <t>OPG Baldaš,
 vl. Iva Baldaš, Ohnići</t>
  </si>
  <si>
    <t>KOZLOVIĆ OBRT ZA VINOGRADARSTVO, PROIZVODNJU VINA I DESTIL. ALKOHOLNIH PIĆA
Buje</t>
  </si>
  <si>
    <t>Peti natječaj (M101,103)</t>
  </si>
  <si>
    <t>OPG Stjepan Kušec, Gornja Rijeka</t>
  </si>
  <si>
    <t>UKUPNO 5. NATJEČAJ (M101,103)</t>
  </si>
  <si>
    <t>OPG Vlahek Ljubomir ,
Hodošan</t>
  </si>
  <si>
    <t>Farma Tomašanci d.o.o.,
Semeljci</t>
  </si>
  <si>
    <t>EKO INVEST d.o.o.,
Vojnić</t>
  </si>
  <si>
    <t xml:space="preserve">c) Ulaganje u novo podizanje i/ili restrukturiranje i zamjenu postojećih nasada voća i stolnog grožđa </t>
  </si>
  <si>
    <t>OPG Ivica Stančin, Luka Ludbreška</t>
  </si>
  <si>
    <t xml:space="preserve">a) Ulaganje u izgradnju i/ili u rekonstrukciju objekata za držanje svinja unutar prostora farme;
a) Ulaganje u opremanje objekata za držanje svinja unutar prostora farme; </t>
  </si>
  <si>
    <t>OPG Ivo Zelić, Petrijevci</t>
  </si>
  <si>
    <t xml:space="preserve">c) Ulaganje u novo podizanje i/ili restrukturiranje i zamjenu postojećih nasada voća i stolnog grožđa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t>
  </si>
  <si>
    <t>KABEL SERVIS 1 d.o.o.,
Vojnić</t>
  </si>
  <si>
    <t>DESYRE d.o.o. , Vidovec</t>
  </si>
  <si>
    <t>OPG Marko Šarčević,
Banfi</t>
  </si>
  <si>
    <t>b) Ulaganje u izgradnju i/ili rekonstrukciju objekata za skladištenje voća i povrća;
b) Ulaganje u specijaliziranu opremu za berbu, sortiranje i pakiranje voća i povrća uključujući stolno grožđe;
c) Ulaganje u opremanje objekata za skladištenje voća i povrća;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</si>
  <si>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a) Ulaganje u izgradnju i/ili rekonstrukciju staklenika/plastenika za proizvodnju voća i povrća;
a) Ulaganje u opremanje  staklenika/plastenika za proizvodnju voća i povrća;</t>
  </si>
  <si>
    <t>Seges d.o.o.,
Županja</t>
  </si>
  <si>
    <t xml:space="preserve">a) Ulaganje u izgradnju i/ili u rekonstrukciju objekata za skladištenje i sušenje žitarica i uljarica
b) Ulaganje u opremanje objekata za skladištenje i sušenje žitarica i uljarica
</t>
  </si>
  <si>
    <t>PUREX d.o.o.,
Hrvace</t>
  </si>
  <si>
    <t>OPG Vrček,
Turčin</t>
  </si>
  <si>
    <t>d) Ulaganje u izgradnju bioplinskih postrojenja na farmama
e) Ulaganje u opremanje bioplinskih postrojenja na farmama</t>
  </si>
  <si>
    <t>Obiteljski obrt poljoprivredno gospodarstvo "MLAĐAN", Dubrava</t>
  </si>
  <si>
    <t xml:space="preserve">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farmi (uključujući računalnu opremu) za voćnjake i stolno grožđe;
 </t>
  </si>
  <si>
    <t>OPG Tihomir Perajić, Zagreb</t>
  </si>
  <si>
    <t>c) Ulaganje u novo podizanje i/ili restrukturiranje i zamjenu postojećih nasada voća i stolnog grožđa
b) Ulaganje u specijaliziranu opremu za berbu, sortiranje i pakiranje voća i povrća uključujući stolno grožđe;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</si>
  <si>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Puntica d.o.o.,
Vinjerac</t>
  </si>
  <si>
    <t>b) Ulaganje u izgradnju klaonica, rasjekaonica, hladnjača, objekata za proizvodnju mljevenog mesa, mesnih pripravaka  i preradu mesa;
a) Ulaganje u opremanje postojećih klaonica, rasjekaonica, hladnjača, objekata za proizvodnju mljevenog mesa, mesnih pripravaka  i preradu mesa;</t>
  </si>
  <si>
    <t>a) Ulaganje u izgradnju i/ili u rekonstrukciju objekata za skladištenje i sušenje žitarica i uljarica</t>
  </si>
  <si>
    <t>Obrt za proizvodnju i preradu gljiva i trgovinu "Andričić", Bjelovar</t>
  </si>
  <si>
    <t xml:space="preserve">a) Ulaganje u izgradnju i/ili rekonstrukciju objekata za preradu (konzerviranje, sušenje, zamrzavanje) voća, povrća, maslina (isključujući maslinovo ulje), aromatičnog, začinskog i ljekovitog bilja i gljiva
a) Ulaganje u opremanje objekata za preradu voća,povrća, maslina (isključujući maslinovo ulje), aromatičnog, začinskog i ljekovitog bilja i gljiva
</t>
  </si>
  <si>
    <t>Poljoprivredni obrt "Srijem", Ilok</t>
  </si>
  <si>
    <t>Conex Trade d.o.o., Solin</t>
  </si>
  <si>
    <t>Prvi natječaj (M301)</t>
  </si>
  <si>
    <t>Općina Trnava</t>
  </si>
  <si>
    <t>b) Ulaganje u rekonstrukciju lokalnih nerazvrstanih cesta, uključujući pripremne radove, zemljane radove i radove na konstrukciji cestovne površine (sukladno projektnoj dokumentaciji)</t>
  </si>
  <si>
    <t>UKUPNO 1. NATJEČAJ (M301)</t>
  </si>
  <si>
    <t>"Poljo-Davor" d.o.o., Davor</t>
  </si>
  <si>
    <t>a) Ulaganje u izgradnju i/ili u rekonstrukciju objekata za držanje goveda i krava dojilja  unutar prostora farme;
b) Ulaganje u izgradnju i/ili u rekonstrukciju skladišnih kapaciteta za stajski gnoj;
a) Ulaganje u opremanje objekata za držanje  goveda i krava dojilja unutar prostora farme;</t>
  </si>
  <si>
    <t>Općina Magadenovac</t>
  </si>
  <si>
    <t>Općina Podravska Moslavina</t>
  </si>
  <si>
    <t>BOLFAN VINSKI VRH d.o.o. 
Hraščina</t>
  </si>
  <si>
    <t>Općina Barilović</t>
  </si>
  <si>
    <t>a) Ulaganje u izgradnju sustava kanalizacije 
c) Ulaganje u izgradnju sustava za pročišćavanje otpadnih voda</t>
  </si>
  <si>
    <t xml:space="preserve">a) Ulaganje u izgradnju sustava kanalizacije </t>
  </si>
  <si>
    <t>Općina Darda</t>
  </si>
  <si>
    <t>Grad Pazin</t>
  </si>
  <si>
    <t>Šesti natječaj (M101,103)</t>
  </si>
  <si>
    <t>Irida d.o.o., Daruvar</t>
  </si>
  <si>
    <t>b) Ulaganje u izgradnju i/ili u rekonstrukciju skladišnih kapaciteta za stajski gnoj;
c) Ulaganje u specijaliziranu opremu za transport gnoja;</t>
  </si>
  <si>
    <t>UKUPNO 6. NATJEČAJ (M101,103)</t>
  </si>
  <si>
    <t>Proizvodnja konzumnih jaja i trgovina "MALTARIĆ"</t>
  </si>
  <si>
    <t>Abundan d.o.o., Velika Ludina</t>
  </si>
  <si>
    <t>b) Ulaganje u izgradnju i/ili rekonstrukciju objekata za skladištenje voća i povrća;</t>
  </si>
  <si>
    <t>PPO Lješnjak d.o.o.
Orahovica</t>
  </si>
  <si>
    <t>TREŠNJA d.o.o.,
Zemunik</t>
  </si>
  <si>
    <t>Poljoprivredna zadruga Dubrava, Raštane Donje</t>
  </si>
  <si>
    <t>c) Ulaganje u novo podizanje i/ili restrukturiranje i zamjenu postojećih nasada voća i stolnog grožđa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</si>
  <si>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DUGA STAKLENICI d.o.o., Zagreb</t>
  </si>
  <si>
    <t>a) Ulaganje u izgradnju i/ili rekonstrukciju staklenika/plastenika za proizvodnju voća i povrća;</t>
  </si>
  <si>
    <t>Drugi natječaj (M302)</t>
  </si>
  <si>
    <t>UKUPNO 2. NATJEČAJ (M302)</t>
  </si>
  <si>
    <t>Lenko Uravić, Vinkuran</t>
  </si>
  <si>
    <t xml:space="preserve">a) Ulaganje u izgradnju i/ili rekonstrukciju objekata za pružanje turističkih i/ili ugostiteljskih usluga, kao što su sobe, WC-i i druge prostorije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b) Ulaganje u opremanje objekata za pružanje turističkih i/ili ugostiteljskih usluga, kao što su sobe, WC-i i druge prostorije uključujući objekte za uzgoj životinja kao dio turističke ponude, objekte za rekreaciju, turističke kampove, objekte na otvorenom (za jahanje, sportski ribolov na kopnenim vodama, biciklističke, tematske i jahačke staze) rekonstrukciju objekata tradicijske arhitekture (tradicijske stambene i gospodarske objekte) 
</t>
  </si>
  <si>
    <t>OPG DOMAGOJ CESTAR,
Mrzović</t>
  </si>
  <si>
    <t>c) Ulaganje u novo podizanje i/ili restrukturiranje i zamjenu postojećih nasada voća i stolnog grožđa;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</si>
  <si>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OPG Antun Rukavina, Bjelovar</t>
  </si>
  <si>
    <t>b) Ulaganje u specijaliziranu opremu za berbu, sortiranje i pakiranje voća i povrća uključujući stolno grožđe;
d) Ulaganje u sustav  za zaštitu od tuče na farmi (uključujući računalnu opremu) za voćnjake i stolno grožđe;</t>
  </si>
  <si>
    <t>OPG Franjo Stojanović, Babina Greda</t>
  </si>
  <si>
    <t>a) Ulaganje u izgradnju i/ili u rekonstrukciju  objekata za držanje muznih krava i/ili mliječnih ovaca i/ili mliječnih koza unutar prostora farme;
b) Ulaganje u izgradnju i/ili u rekonstrukciju skladišnih kapaciteta  za stajski gnoj;
a) Ulaganje u opremanje objekata za  držanje muznih krava i/ili mliječnih ovaca i /ili mliječnih koza unutar prostora farme;
b) Ulaganje u opremanje objekata za proizvodnju mlijeka poput strojeva za mužnju unutar prostora farme;
c) Ulaganje u postrojenja za hlađenje i skladištenje mlijeka unutar prostora farme;
d) Ulaganje u posebnu opremu za rukovanje i korištenje  stajskog gnoja poput tankova za gnoj;</t>
  </si>
  <si>
    <t>RAŠELJKE d.o.o.,
Novska</t>
  </si>
  <si>
    <t>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</si>
  <si>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Dalmaconsult d.o.o., Omiš</t>
  </si>
  <si>
    <t>Pik Vinkovci d.d., Vinkovci</t>
  </si>
  <si>
    <t>OPG Dražen Bedeković,
Bedenica</t>
  </si>
  <si>
    <t>WEBER TURIST d.o.o.,
Medulin</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</si>
  <si>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b) Ulaganje u opremanje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</si>
  <si>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B.R.B. d.o.o.,
Jasterbarsko</t>
  </si>
  <si>
    <t>Dosa obrt u poljoprivredi, Đakovo</t>
  </si>
  <si>
    <t>a) Ulaganje u izgradnju i/ili u rekonstrukciju objekata za držanje peradi ( tov pilića i uzgoj  nesilica teških linija) unutar prostora farme;
a) Ulaganje u opremanje objekata za držanje peradi, uključujući opremu za sprječavanje širenja ptičjih bolesti unutar prostora farme;</t>
  </si>
  <si>
    <t>S.I.C. d.o.o., 
Vabriga</t>
  </si>
  <si>
    <t>DAMIR REČIĆ-POLJOPRIVREDNO GOSPODARSTVO REČIĆ,
Oprisavci</t>
  </si>
  <si>
    <t>a) Ulaganje u izgradnju i/ili u rekonstrukciju objekata za držanje peradi ( tov pilića i uzgoj  nesilica teških linija) unutar prostora farme;
b) Ulaganje u izgradnju i/ili u rekonstrukciju skladišnih kapaciteta za stajski gnoj;
a) Ulaganje u opremanje objekata za držanje peradi, uključujući opremu za sprječavanje širenja ptičjih bolesti unutar prostora farme;</t>
  </si>
  <si>
    <t>Trgovina-Željezo d.o.o., Zagreb</t>
  </si>
  <si>
    <t>PRO EKO d.o.o.,
Bukovica</t>
  </si>
  <si>
    <t>Paprenjak d.o.o.,
Zagreb</t>
  </si>
  <si>
    <t>BIOS D.O.O.; Varaždin</t>
  </si>
  <si>
    <t>Klemen obrt za proizvodnj i trgovinu, Đakovo</t>
  </si>
  <si>
    <t>a) Ulaganje u izgradnju i/ili u rekonstrukciju objekata za držanje peradi ( tov pilića i uzgoj  nesilica teških linija) unutar prostora farme;
a) Ulaganje u opremanje objekata za držanje peradi, uključujući opremu za sprječavanje širenja ptičjih bolesti unutar prostora farme;
b) Ulaganje u posebnu opremu za rukovanje i korištenje stajskog  gnoja poput tankova za gnoj;</t>
  </si>
  <si>
    <t>STOČARSTVO-RATARSTVO d.o.o., Slatina</t>
  </si>
  <si>
    <t xml:space="preserve">b) Ulaganje u izgradnju i/ili u rekonstrukciju skladišnih kapaciteta za stajski gnoj;
c) Ulaganje u specijaliziranu opremu za transport gnoja;
</t>
  </si>
  <si>
    <t>Denis Ivošević,
Novigrad</t>
  </si>
  <si>
    <t>Drugi natječaj (M301)</t>
  </si>
  <si>
    <t>UKUPNO 2. NATJEČAJ (M301)</t>
  </si>
  <si>
    <t>Općina Dobrinj</t>
  </si>
  <si>
    <t>b)Ulaganje u rekonstrukciju lokalnih nerazvrstanih cesta, uključujući pripremne radove, zemljane radove i radove na konstrukciji cestovne površine (sukladno projektnoj dokumentaciji)</t>
  </si>
  <si>
    <t>Višnja Panonia d.o.o., Donji Miholjac</t>
  </si>
  <si>
    <t>OPG ANTONIJO TIRELI,
Kršan</t>
  </si>
  <si>
    <t>a) Ulaganje u rekonstrukciju postojećih klaonica, rasjekaonica, hladnjača, objekata za proizvodnju mljevenog mesa, mesnih pripravaka i preradu mesa;
a) Ulaganje u opremanje postojećih klaonica, rasjekaonica, hladnjača, objekata za proizvodnju mljevenog mesa, mesnih pripravaka  i preradu mesa;</t>
  </si>
  <si>
    <t>MAURICIO MIŠAN, Bokordići</t>
  </si>
  <si>
    <t>OPG BOŽIDAR GLAVAŠ ,
Bizovac</t>
  </si>
  <si>
    <t>FRUCTUS STAKLENICI d.o.o., Zagreb</t>
  </si>
  <si>
    <t>OPG Dorkić Darko,
Marijanci</t>
  </si>
  <si>
    <t xml:space="preserve">a) Ulaganje u izgradnju i/ili rekonstrukciju  objekata za preradu, skladištenje, pakiranje i trženje proizvoda ( od mlijeka, mesa, voća i povrća)  na poljoprivrednom gospodarstvu.
b) Ulaganje u opremanje  objekata a za preradu, skladištenje, pakiranje i trženje proizvoda ( od mlijeka, mesa, voća i povrća)  na poljoprivrednom gospodarstvu.
</t>
  </si>
  <si>
    <t>AGROPROTEINKA d.d.,
Sesvetski Kraljevec</t>
  </si>
  <si>
    <t>c) Ulaganje u izgradnju i/ili rekonstrukciju centara (sabirališta) za sakupljanje otpada i nusproizvoda životinjskog podrijetla;
d) Ulaganje u opremanje centara (sabirališta) za sakupljanje otpada i nusproizvoda životinjskog podrijetla;</t>
  </si>
  <si>
    <t>HRUŠKA STAKLENICI d.o.o., 
Zagreb</t>
  </si>
  <si>
    <t>MARKO KOŽLJAN,
Barban</t>
  </si>
  <si>
    <t>BARANJSKI VOĆNJACI d.o.o.,
Kneževi Vinogradi</t>
  </si>
  <si>
    <t>a) Ulaganje u izgradnju i/ili rekonstrukciju objekata za preradu (konzerviranje, sušenje, zamrzavanje) voća, povrća, maslina (isključujući maslinovo ulje), aromatičnog, začinskog i ljekovitog bilja i gljiva;
a) Ulaganje u opremanje objekata za preradu voća,povrća, maslina (isključujući maslinovo ulje), aromatičnog, začinskog i ljekovitog bilja i gljiva;</t>
  </si>
  <si>
    <t>Agrolaguna d.d., Poreč</t>
  </si>
  <si>
    <t xml:space="preserve">a) Ulaganje u rekonstrukciju postojećih objekata za poslovanje s mlijekom;
a) Ulaganje u opremanje postojećih objekata za poslovanje s mlijekom;
f) Ulaganje u opremu za obradu otpadnih voda, filtriranje zraka i rashladne sustave </t>
  </si>
  <si>
    <t xml:space="preserve">d) ulaganja u restrukturiranje i zamjenu postojećih nasada vinskih kultivara grožđa i maslina;
e) ulaganje u opremanje sustava za navodnjavanje na otvorenom za trajne nasade i površine pod povrćem, koristeći podzemne (izvori i bunari) i površinske vode (rijeke, jezera i akumulacije); izgradnja sustava, uključujući pumpe, cijevi, ventile i raspršivače; izgradnja bunara; </t>
  </si>
  <si>
    <t>ZORKOVAC d.o.o., 
Zagreb</t>
  </si>
  <si>
    <t>Sedmi natječaj (M101,103)</t>
  </si>
  <si>
    <t>UKUPNO 7. NATJEČAJ (M101,103)</t>
  </si>
  <si>
    <t>SARDINA d.o.o.,
Postira</t>
  </si>
  <si>
    <t>a) Ulaganje u opremanje objekata za preradu ribe, rakova, mekušaca i ostalih vodenih beskralježnjaka uključujući opremu za hlađenje, rezanje, sušenje, dimljenje, pakiranje proizvoda i zbrinjavanje nusproizvoda , uključujući i softver (ili računalnu opremu);</t>
  </si>
  <si>
    <t>MLADEN KANCELAR,
Barban</t>
  </si>
  <si>
    <t>Uslužni obrt Arton Vila, vl. Martina Kovačević, Ivanja Reka</t>
  </si>
  <si>
    <t>Općina Veliki Bukovec</t>
  </si>
  <si>
    <t>Općina Lupoglav</t>
  </si>
  <si>
    <t xml:space="preserve">c) Ulaganje u izgradnju sustava za pročišćavanje otpadnih voda
b) Ulaganje u kupnju opreme i strojeva koji su sastavni dio projekta, uključujući hardver i softver za sustav pročišćavanja otpadnih voda
</t>
  </si>
  <si>
    <t>Grad Senj</t>
  </si>
  <si>
    <t>Općina Cerovlje</t>
  </si>
  <si>
    <t xml:space="preserve">a) Ulaganje u izgradnju i/ili u rekonstrukciju objekata za držanje svinja unutar prostora farme;
b) Ulaganje u izgradnju i/ili u rekonstrukciju skladišnih kapaciteta za stajski gnoj;
a) Ulaganje u opremanje objekata za držanje svinja unutar prostora za farme; </t>
  </si>
  <si>
    <t>Grad Kastav</t>
  </si>
  <si>
    <t>Općina Kršan</t>
  </si>
  <si>
    <t>Općina Blato</t>
  </si>
  <si>
    <t>PISINIUM d.o.o., Pazin</t>
  </si>
  <si>
    <t>KANAAN d.o.o.
Donji Miholjac</t>
  </si>
  <si>
    <t>FARMA MUZNIH KRAVA "MALA BRANJEVINA" D.O.O.; Osijek</t>
  </si>
  <si>
    <t>Općina Sveti Lovreč</t>
  </si>
  <si>
    <t>Stella mediteranea d.o.o.; Split</t>
  </si>
  <si>
    <t>PROZORJE-VOĆE d.o.o,
Zagreb</t>
  </si>
  <si>
    <t>RIZMAN d.o.o.,
Klek</t>
  </si>
  <si>
    <t>Treći natječaj (M302)</t>
  </si>
  <si>
    <t>UKUPNO 3. NATJEČAJ (M302)</t>
  </si>
  <si>
    <t>MARKO RADOLA,
Barban</t>
  </si>
  <si>
    <t>Grad Lipik</t>
  </si>
  <si>
    <t>a) Ulaganje u izgradnju sustava kanalizacije
c) Ulaganje u izgradnju sustava za pročišćavanje otpadnih voda</t>
  </si>
  <si>
    <t>Općina Gračišće</t>
  </si>
  <si>
    <t>BIOPLIN ROVIŠĆE d.o.o.,
Bjelovar</t>
  </si>
  <si>
    <t>a) Ulaganje u opremanje postrojenja za korištenje obnovljivih izvora energije (elektrana i kogeneracijskih postrojenja na bioplin) na poljoprivrednom gospodarstvu</t>
  </si>
  <si>
    <t>DANIJEL BIRGMAJER,
Pula</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</si>
  <si>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b) Ulaganje u opremanje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</si>
  <si>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IME I PREZIME KORISNIKA</t>
  </si>
  <si>
    <t xml:space="preserve">PRIORITET I MJERA </t>
  </si>
  <si>
    <t>TIP ULAGANJA/IME PROJEKTA</t>
  </si>
  <si>
    <t>UKUPNI IZNOS ULAGANJA (HRK)</t>
  </si>
  <si>
    <t xml:space="preserve"> UKUPNI IZNOS POTPORE (HRK)</t>
  </si>
  <si>
    <t>UDIO FINANCIRANJA ZAJEDNICE (HRK)</t>
  </si>
  <si>
    <t>1/101</t>
  </si>
  <si>
    <t>1/103</t>
  </si>
  <si>
    <t>3/301</t>
  </si>
  <si>
    <t>ARBUSTA SOL d.o.o., Zagreb</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</si>
  <si>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t>
  </si>
  <si>
    <t>KARLO SOLDATIĆ,
Pula</t>
  </si>
  <si>
    <t>Općina Gradište</t>
  </si>
  <si>
    <t>Općina Tinjan</t>
  </si>
  <si>
    <t>UGOSTITELJSKI OBRT "MAJOR" VL. ELIO MARAS,
Marasi</t>
  </si>
  <si>
    <t>OPG GORAN JANKOV,
Ogulin</t>
  </si>
  <si>
    <t>JASENSKA d.o.o., Opuzen</t>
  </si>
  <si>
    <t>HELLEA d.o.o.,
Zagreb</t>
  </si>
  <si>
    <t>AGROPOL d.o.o.,
Vrbnik</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</si>
  <si>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</si>
  <si>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INVENTIVNA RJEŠENJA d.o.o.,
Velika Gorica</t>
  </si>
  <si>
    <t>TOMISLAV RUBINIĆ,
Labin</t>
  </si>
  <si>
    <t>IVAN VRETENAR,
Pula</t>
  </si>
  <si>
    <t>Općina Ferdinandovac</t>
  </si>
  <si>
    <t>Općina Marijanci</t>
  </si>
  <si>
    <t>NATURA INVEST d.o.o.,
Krnjak</t>
  </si>
  <si>
    <t>Općina Pašman</t>
  </si>
  <si>
    <t>a) Ulaganje u izgradnju sustava kanalizacije
a) Ulaganje u kupnju opreme i strojeva koji su sastavni dio projekta, uključujući hardver i softver za kanalizacijski sustav</t>
  </si>
  <si>
    <t>VALIS STAKLENICI d.o.o., Zagreb</t>
  </si>
  <si>
    <t>KERASAN d.o.o.,
Gornji Skrad</t>
  </si>
  <si>
    <t>OPG MATO PIPUNIĆ,
Kopačevo</t>
  </si>
  <si>
    <t>c) Ulaganje u novo podizanje i/ili restrukturiranje i zamjenu postojećih nasada voća i stolnog grožđa 
d) ulaganja u restrukturiranje i zamjenu postojećih nasada vinskih kultivara grožđa i maslina;</t>
  </si>
  <si>
    <t>VRTOVI VOĆA d.o.o.,
Zagreb</t>
  </si>
  <si>
    <t>c) Ulaganje u novo podizanje i/ili restrukturiranje i zamjenu postojećih nasada voća i stolnog grožđa 
b) Ulaganje u specijaliziranu opremu za berbu, sortiranje i pakiranje voća i povrća uključujući stolno grožđe;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</si>
  <si>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JERKOVIĆ d.o.o.,
Krnjak</t>
  </si>
  <si>
    <t>OPG MARIJA JANEŠ,
Gerovo</t>
  </si>
  <si>
    <t>MLADEN BRNIĆ,
Pula</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</si>
  <si>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b) Ulaganje u opremanje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</si>
  <si>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IGOR SVIBEN,
Zagreb</t>
  </si>
  <si>
    <t>OPG "Košić Milan",
Vidovec</t>
  </si>
  <si>
    <t>Općina Pakoštane</t>
  </si>
  <si>
    <t>Općina Cestica</t>
  </si>
  <si>
    <t>Grad Ilok</t>
  </si>
  <si>
    <t>SAVA PARK d.o.o.,
Zagreb</t>
  </si>
  <si>
    <t>b) Ulaganje u opremanje objekata za skladištenje voća i povrća;
c) Ulaganje u sustav  za zaštitu od tuče na farmi (uključujući računalnu opremu) za voćnjake i stolno grožđe;</t>
  </si>
  <si>
    <t>IGO-MAT d.o.o.,
Samobor</t>
  </si>
  <si>
    <t>a) Ulaganje u rekonstrukciju postojećih klaonica, rasjekaonica, hladnjača, objekata za proizvodnju mljevenog mesa, mesnih pripravaka i preradu mesa;
a) Ulaganje u opremanje postojećih klaonica, rasjekaonica, hladnjača, objekata za proizvodnju mljevenog mesa, mesnih pripravaka  i preradu mesa;
e) Ulaganje u opremu za obradu otpadnih voda, filtriranje zraka i rashladne sustave</t>
  </si>
  <si>
    <t>OPG STIPO VELIKANOVIĆ,
Trnjani</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</si>
  <si>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d) Ulaganje u sustav  za zaštitu od tuče na farmi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</si>
  <si>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JAGODAR HB d.o.o.,
Donja Lomnica</t>
  </si>
  <si>
    <t xml:space="preserve">KOVAČIĆ GOSPODARSTVO,
Belica
</t>
  </si>
  <si>
    <t>ADRIATIC COR INVEST d.o.o.,
Vojnić</t>
  </si>
  <si>
    <t>PA-VITA d.o.o.,
Sesvete</t>
  </si>
  <si>
    <t>a) Ulaganje u izgradnju i/ili rekonstrukciju objekata za preradu (konzerviranje, sušenje, zamrzavanje) voća, povrća, maslina (isključujući maslinovo ulje), aromatičnog, začinskog i ljekovitog bilja i gljiva;
a) Ulaganje u opremanje objekata za preradu voća,povrća, maslina (isključujući maslinovo ulje), aromatičnog, začinskog i ljekovitog bilja i gljiva</t>
  </si>
  <si>
    <t>ANA MIRKOVIĆ,
Pula</t>
  </si>
  <si>
    <t>POLJOPRIVREDNA ZADRUGA BRANITELJA ZLATNI VRTOVI- Virovitica</t>
  </si>
  <si>
    <t>Osmi natječaj (M101,103)</t>
  </si>
  <si>
    <t>UKUPNO 8. NATJEČAJ (M101,103)</t>
  </si>
  <si>
    <t>HERBEA d.o.o.,
Špišić Bukovica</t>
  </si>
  <si>
    <t>KRAUTHAKER d.o.o.,
Kutjevo</t>
  </si>
  <si>
    <t>OPG FRANE IVKOVIĆ,
Zagreb</t>
  </si>
  <si>
    <t>OPG Borojević Dobrivoj; Dežanovec</t>
  </si>
  <si>
    <t>PERUTNINA PTUJ PIPO d.o.o.,
Čakovec</t>
  </si>
  <si>
    <t>e) Ulaganje u opremu za obradu otpadnih voda, filtriranje zraka i rashladne sustave</t>
  </si>
  <si>
    <t>Arbacommerce d.o.o.; Zadar</t>
  </si>
  <si>
    <t>Krmiva d.o.o.; Zagreb</t>
  </si>
  <si>
    <t xml:space="preserve"> ZAJEDNIČKI UGOSTITELJSKI OBRT I PROIZVODNJA BAKALARA "MILENA";Višnjan</t>
  </si>
  <si>
    <t>PALEKA, Mesarsko-trgovački obrt; Zemunik donji</t>
  </si>
  <si>
    <t>Branimir Kardum</t>
  </si>
  <si>
    <t>PEKARA POKUPIĆ VL. ZDRAVKO POKUPIĆ,
Vukosavljevica</t>
  </si>
  <si>
    <t xml:space="preserve">b) Ulaganje u izgradnju i/ili rekonstrukciju objekata za skladištenje voća i povrća;
b) Ulaganje u specijaliziranu opremu za berbu, sortiranje i pakiranje voća i povrća uključujući stolno grožđe;
c) Ulaganje u opremanje objekata za skladištenje voća i povrća;
d) Ulaganje u sustav  za zaštitu od tuče na farmi (uključujući računalnu opremu) za voćnjake i stolno grožđe; </t>
  </si>
  <si>
    <t>Općina Klakar</t>
  </si>
  <si>
    <t>a) Ulaganje u izgradnju lokalnih nerazvrstanih cesta, uključujući pripremne radove, zemljane radove i radove na konstrukciji cestovne površine (sukladno projektnoj dokumentaciji)</t>
  </si>
  <si>
    <t>Općina Mali Bukovec</t>
  </si>
  <si>
    <t>a) Ulaganje u izgradnju sustava kanalizacije 
a) Ulaganje u kupnju opreme i strojeva koji su sastavni dio projekta, uključujući hardver i softver za kanalizacijski sustav</t>
  </si>
  <si>
    <t>OPG Milorad Mraović,
Gvozd</t>
  </si>
  <si>
    <t>OPG JOZO SREMAC,
Koritna</t>
  </si>
  <si>
    <t>a) Ulaganje u izgradnju i/ili u rekonstrukciju objekata za tov goveda i držanje krava dojilja (sustav krava-tele)  unutar prostora farme
a) Ulaganje u opremanje objekata za tov goveda i držanje krava dojilja (sustav krava-tele)  unutar prostora farme</t>
  </si>
  <si>
    <t>OPG Šarkezi Tihomir, Šodolovci</t>
  </si>
  <si>
    <t>3/302</t>
  </si>
  <si>
    <t>ŽITO d.o.o.,
Osijek</t>
  </si>
  <si>
    <t>c) Ulaganje u specijaliziranu opremu za transport gnoja;</t>
  </si>
  <si>
    <t>RICARDO d.o.o.
Darda</t>
  </si>
  <si>
    <t>a) Ulaganje u opremanje objekata za preradu (konzerviranje, sušenje, zamrzavanje) voća,povrća, maslina (isključujući maslinovo ulje), aromatičnog, začinskog i ljekovitog bilja i gljiva</t>
  </si>
  <si>
    <t>OPG STIPE MIHALJ,
Našice</t>
  </si>
  <si>
    <t>b) Ulaganje u specijaliziranu opremu za berbu, sortiranje i pakiranje voća i povrća uključujući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</si>
  <si>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Općina Viljevo</t>
  </si>
  <si>
    <t>a)  Ulaganje u izgradnju lokalnih nerazvrstanih cesta, uključujući pripremne radove, zemljane radove i radove na konstrukciji cestovne površine (sukladno projektnoj dokumentaciji)
b)Ulaganje u rekonstrukciju lokalnih nerazvrstanih cesta, uključujući pripremne radove, zemljane radove i radove na konstrukciji cestovne površine (sukladno projektnoj dokumentaciji)</t>
  </si>
  <si>
    <t>OPG MLADEN MIHALJ,
Našiće</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</si>
  <si>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</si>
  <si>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OBRT POLJOPRIVREDNI PROIZVOĐAČ ZLATKO VINKOVIĆ,
Belica</t>
  </si>
  <si>
    <t>OPG DARKO RADOVIĆ,
Orahovica</t>
  </si>
  <si>
    <t>IMPULSCOMMERCE d.o.o.,
Zagreb</t>
  </si>
  <si>
    <t>VINOGRADI VOLAREVIĆ d.o.o.,  Vid</t>
  </si>
  <si>
    <t>OPG IVAN KVETEK,
Valpovo</t>
  </si>
  <si>
    <t>a) Ulaganje u izgradnju i/ili u rekonstrukciju objekata za držanje muznih krava, mliječnih ovaca i mliječnih koza unutar prostora farme
a) Ulaganje u opremanje objekata za držanje muznih krava, mliječnih ovaca i  mliječnih koza unutar prostora farme
e) Ulaganje u specijaliziranu opremu za transport gnoja;</t>
  </si>
  <si>
    <t>POLJOPRIOVREDNI OBRT DOMI VL. TOMISLAV ŠPEHAR,
Zapolje</t>
  </si>
  <si>
    <t>b) Ulaganje u izgradnju i/ili u rekonstrukciju skladišnih kapaciteta za stajski gnoj;
b) Ulaganje u posebnu opremu za rukovanje i korištenje stajskog gnoja poput tankova za gnoj
c) Ulaganje u specijaliziranu opremu za transport gnoja;</t>
  </si>
  <si>
    <t>Z.U.R.K. d.o.o., Rijeka</t>
  </si>
  <si>
    <t>FRUTARIJA d.o.o.,
Split</t>
  </si>
  <si>
    <t xml:space="preserve">TVORNICA STOČNE HRANE d.d., Čakovec </t>
  </si>
  <si>
    <t>Poljoprivredni obrt ZORA,
Sveti Đurađ</t>
  </si>
  <si>
    <t>VINOGRADARSTVO-PODRUMARSTVO "CMREČNJAK",
Sveti Urban</t>
  </si>
  <si>
    <t>a) Ulaganje u izgradnju i/ili rekonstrukciju objekata za preradu (konzerviranje, sušenje, zamrzavanje) voća, povrća, maslina (isključujući maslinovo ulje), aromatičnog, začinskog i ljekovitog bilja i gljiva
a) Ulaganje u opremanje objekata za preradu (konzerviranje, sušenje, zamrzavanje) voća,povrća, maslina (isključujući maslinovo ulje), aromatičnog, začinskog i ljekovitog bilja i gljiva</t>
  </si>
  <si>
    <t>AGRO-ORE d.o.o.,
Mali Bukovec</t>
  </si>
  <si>
    <t>BUDIMCI d.o.o.,
Budimci</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</si>
  <si>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t>
  </si>
  <si>
    <t>PROIZVODNJA POLJOPRIVREDNIH PROIZVODA JURICA CAFUK,
Vidovec</t>
  </si>
  <si>
    <t>PROIZVODNJA JURIŠIĆ d.o.o.,
Donja Zelina</t>
  </si>
  <si>
    <t>DANERO d.o.o.,
Skakavac</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</si>
  <si>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t>
  </si>
  <si>
    <t>OPG Dejan Obadić, Belica</t>
  </si>
  <si>
    <t>VRANA d.o.o.,
Biograd na Moru</t>
  </si>
  <si>
    <t>a) Ulaganje u opremanje objekata za držanje kokoši nesilica i uzgoj pilenki lake linije, uključujući opremu za sprečavanje širenja ptičjih bolesti;</t>
  </si>
  <si>
    <t>LISINE d.o.o., 
Vojnić</t>
  </si>
  <si>
    <t>PERFA-BIO d.o.o.,
Donja Stubica</t>
  </si>
  <si>
    <t>OPG RANKA TRGOVAC,
Donja Petrička</t>
  </si>
  <si>
    <t xml:space="preserve">a) Ulaganje u izgradnju i/ili u rekonstrukciju objekata za držanje muznih krava, mliječnih ovaca i mliječnih koza unutar prostora farme
a) Ulaganje u opremanje objekata za držanje muznih krava, mliječnih ovaca i  mliječnih koza unutar prostora farme
b) Ulaganje u opremanje objekata za proizvodnju mlijeka poput strojeva za mužnju unutar prostora farme;
c) Ulaganje u postrojenja za hlađenje i skladištenje mlijeka unutar prostora farme;
d) Ulaganje u posebnu opremu za rukovanje i korištenje  stajskog gnoja poput sabirališta gnoja*
e) Ulaganje u specijaliziranu opremu za transport gnoja;
</t>
  </si>
  <si>
    <t>Prvi natječaj (M501)</t>
  </si>
  <si>
    <t>UKUPNO 1. NATJEČAJ (M501)</t>
  </si>
  <si>
    <t>Ministarstvo poljoprivrede, Uprava ruralnog razvoja, EU i međunarodne suradnje</t>
  </si>
  <si>
    <t>c) Ulaganje u novo podizanje i/ili restrukturiranje i zamjenu postojećih nasada voća i stolnog grožđa 
b) Ulaganje u specijaliziranu opremu za berbu, sortiranje i pakiranje voća i povrća uključujući stolno grožđe;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</si>
  <si>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PRIMORAC, obrt za poljoprivredu, trgovinu i usluge, vl. Vinko Primorac, Vođinci</t>
  </si>
  <si>
    <t>STOJMERIĆ d.o.o.,
Slunj</t>
  </si>
  <si>
    <t>ESTP d.o.o.,
Karlovac</t>
  </si>
  <si>
    <t>Sudjelovanje na 16. sastanku Odbora stručnjaka za evaluaciju Programa RR u Briselu 19.6.2013</t>
  </si>
  <si>
    <t>OPG Cafuk Tomica, Vidovec</t>
  </si>
  <si>
    <t>Prvi natječaj (M202)</t>
  </si>
  <si>
    <t>UKUPNO 1. NATJEČAJ (M202)</t>
  </si>
  <si>
    <t>LAG Moslavina</t>
  </si>
  <si>
    <t>LAG Podravina</t>
  </si>
  <si>
    <t>LAG - Una</t>
  </si>
  <si>
    <t>LAG Bilogora Papuk</t>
  </si>
  <si>
    <t>LAG Istočna Istra</t>
  </si>
  <si>
    <t>LAG Izvor</t>
  </si>
  <si>
    <t xml:space="preserve">LAG Papuk </t>
  </si>
  <si>
    <t>LAG Karašica</t>
  </si>
  <si>
    <t>LAG Središnja Istra</t>
  </si>
  <si>
    <t>LAG Baranja</t>
  </si>
  <si>
    <t>LAG Vinodol</t>
  </si>
  <si>
    <t>LAG Srijem</t>
  </si>
  <si>
    <t>LAG Zrinska Gora-Turopolje</t>
  </si>
  <si>
    <t>LAG Krka</t>
  </si>
  <si>
    <t>LAG Vallis Colapis</t>
  </si>
  <si>
    <t>LAG Šumanovci</t>
  </si>
  <si>
    <t>LAG Laura</t>
  </si>
  <si>
    <t>LAG Zeleni Trokut</t>
  </si>
  <si>
    <t>LAG Zapadna Slavonija</t>
  </si>
  <si>
    <t>LAG Škoji</t>
  </si>
  <si>
    <t>LAG Adrion</t>
  </si>
  <si>
    <t>LIKAPROMET d.o.o.,
Plaški</t>
  </si>
  <si>
    <t>a) Ulaganje u izgradnju i/ili rekonstrukciju kapaciteta za uzgoj  slatkovodne ribe</t>
  </si>
  <si>
    <t>LAG Cetinska Krajina</t>
  </si>
  <si>
    <t>MARIO MAGDALENIĆ POLJOPRIVREDNO GOSPODARSTVO-PERADARSTVO,
Trnovec</t>
  </si>
  <si>
    <t>LAG Frankopan</t>
  </si>
  <si>
    <t>LAG Posavina</t>
  </si>
  <si>
    <t>2/202</t>
  </si>
  <si>
    <t xml:space="preserve">LAG 5 </t>
  </si>
  <si>
    <t>LAG Međimurski doli i bregi</t>
  </si>
  <si>
    <t>Sastanci upravljačkog odbora nacionalne ruralne mreže</t>
  </si>
  <si>
    <t>OPG  MLADEN ČEH,
Belica</t>
  </si>
  <si>
    <t>b) Ulaganje u izgradnju i/ili rekonstrukciju objekata za skladištenje voća i povrća;
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</si>
  <si>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SVEUKUPNO (M501):</t>
  </si>
  <si>
    <t>Radionica"Priprema za izradu prijava za 2. Natječaj - Mjera 202" namijenjena je potencijalnim LAG-ovima i lokalnim partnerstvima u Biogradu n/M. Smještaj je organiziran u hotelu Ilirija (Ilirija d.d. za ugostiteljstvo i turizam, Tina Ujevića 7, 23210 Biograd n/M). Radionice će se održavati u konferencijskoj dvorani koja nam je ustupljena bez naknade kao i korištenje tehničke opreme.
Događaj organizira Ministarsvo poljoprivrede u suradnji s LEADER Mrežom Hrvatske, s ciljem umrežavanja LAG-ova, pripremom za prijavu na 2. natječaj za dodjelu sredstava, izrade LRS i sl. U sklopu radionice organizirana je tematska večer s video projekcijama  o projektima LAG-ova te ruralnom razvoju u RH i susjednim državama. 
Planirano je sudjelovanje 73 predstavnika hrvatskih LAG-ova, 5 predstavnika Ministarstva poljoprivrede/Upravne direkcije i 3 predstavnika LEADER mreže Hrvatske.</t>
  </si>
  <si>
    <t>OPG DUŽAIĆ ZORA,
Komin</t>
  </si>
  <si>
    <t>Program predavanja "Jačanje svijesti regionalnih i lokalnih dionika" održat će se 11. i 12. rujna 2013. u Pločama i Imotskom. Predavanja se provode u organizaciji Ministarstva regionalnog razvoja i fondova Europske unije. Glavna aktivnost predavanja odnosi se na podizanje svijesti šire javnosti i potencijalnih korisnika o mjerama Programa ruralnog razvoja, stvaranja daljnje kontinuirane podrške u smislu sufinanciranja projekata ruralnog razvoja iz sredstava IPARD programa, rezultate dosadašnjih natječaja, primjere iz prakse te mogućnosti ulaganja kroz IPARD program.</t>
  </si>
  <si>
    <t>PLAVA ŠLJIVA d.o.o.,
Vojnić</t>
  </si>
  <si>
    <t>Sudjelovanje na 17. sastanku Odbora stručnjaka za evaluaciju Programa ruralnog razvoja koji će se održati 18. rujna 2013. godine u Brusselessu. Odbor stručnjaka za evaluaciju Programa ruralnog razvoja prati rad Mreže stručnjaka za evaluaciju vezano uz razmjenu znanja i uspostavu najboljih praksi u evaluaciji  politika ruralnog razvoja. Mreža stručnjaka za evaluaciju je sastavni dio europske mreže za ruralni razvoj (ENRD). Na sastancima sudjeluju predstavnici DČ ( po dva predstavnika) kojima predsjedava predstavnik Europske komisije. hrvatsku će na istoimenom sastanku Odbora predstavljati jedan(1) predstavnik, Ranko Glumac iz Službe za programiranje, praćenje, evaluaciju i promidžbu EU programa za ruralni razvoj.</t>
  </si>
  <si>
    <t>Sudjelovanje na radionici LeaderFEST 2013 u Češkoj. Događaj organizira Nacionalna ruralna mreža Republike Češke, s ciljem poboljšanja razmjene znanja i iskustava te predstavkjanja primjera dobre prakse u provođenju Leader pristupa.
Planirano je sudjelovanje četiri predstavnika hrvatskih LAG-ova i jednog predstavnika Ministarstva poljoprivrede/Upravne direkcije.</t>
  </si>
  <si>
    <t>a) Ulaganje u izgradnju i/ili rekonstrukciju objekata za preradu (konzerviranje, sušenje, zamrzavanje) voća, povrća, maslina (isključujući maslinovo ulje), aromatičnog, začinskog i ljekovitog bilja i gljiva
a) Ulaganje u opremanje objekata za preradu (konzerviranje, sušenje, zamrzavanje) voća,povrća, maslina (isključujući maslinovo ulje), aromatičnog, začinskog i ljekovitog bilja i gljiva
b) Ulaganje u opremu za obradu otpadnih voda, filtriranje zraka i rashladne sustave</t>
  </si>
  <si>
    <t>Od 1. srpnja 2013. za sve nabave roba i usluga koje se financiraju sredstvima mjere 501 IPARD programa (Tehnička pomoć) provodi se postupak javne nabave sukladno nacionalnom zakonodavstvu. Budući da je do sada javna nabava vršena po pravilima PRAG procedura potrebno je educirati djelatnike Odjela za promidžbu EU programa za ruralni razvoj i tehničku pomoć o novim procedurama kako bi se moglo nastaviti s provedbom mjere 501 IPARD programa iz koje su još uvijek neiskorištena značajna sredstva.</t>
  </si>
  <si>
    <t>OBRT ZA POLJOPRIVREDNU PROIZVODNJU FARMA JOZIĆ
Bukovlje</t>
  </si>
  <si>
    <t xml:space="preserve">Ministarstvo poljoprivrede u suradnji s veleposlanstvom Republike Francuske u republici Hrvatskoj organizira jednodnevnu radionicu o LEADER pristupu. Cilj radionice je upoznati predstavnike LAG-ova u Hrvatskoj sa stanjem provedbe LEADER pristupa u Hrvatskoj i Francuskoj. Radni jezici radionice su hrvatski i francuski. Veleposlanstvo Republike Francuske u RH sufinancira troškove prevoditelja, smještaja stručnjaka i predavača iz Francuske. </t>
  </si>
  <si>
    <t>Sudjelovanje na LEADER pododboru (LEADER Subcomitte 11th meeting) i radionici Europske mreže za ruralni razvoj (Financing for LEADER/CLLD:Oportunities and relevant practices) od 11. do 12. studenog 2013. u Albert Borschette centru, Rue Froissart 36 - 1040 Bruxelles</t>
  </si>
  <si>
    <t>Ministarstvo poljoprivrede ima potrebu za izradom promo materijala s logom IPARD programa. Materijali bi bili podijeljeni članovima Odbora  za praćenje na sjednici 28. studenog 2013., a ostatak tiskanog promo mateijala bi se koristio za buduće promidžbene aktivnosti. Ovom nabavom izvršio bi se tisak riječi "IPARD HRVATSKA" i loga EU na kompletima drvenih olovaka (2komada u kartonskom omotu), USB sticku, rokovniku - bilježnici spiralnog uveza, kemijskim olovkama te ruksacima u koje će biti umetnuti materijali za članove MC-a</t>
  </si>
  <si>
    <t>SVEUKUPNO (M202):</t>
  </si>
  <si>
    <t>Sudjelovanje na 18. sastanku Odbora stručnjaka za evaluaciju Programa ruralnog razvoja koji će se održati 18. studenog 2013. godine u Brusselesu. Odbor stručnjaka za evaluaciju Programa mreže ruralnog razvoja prati rad Mreže stručnjaka za evaluaciju vezano uz razmjenu znanja i uspostavu najboljih praksi u evaluaciji politika ruralnog razvoja. Hrvatsku će na istoimenom sastanku Odbora predstavljati jedan (1) predstavnik, Ranko Glumac iz Službe za programiranje, praćenje, evaluaciju i promidžbu EU programa ruralnog razvoja / Odjel za programiranje, praćenje i procjenu EU programa za ruralni razvoj</t>
  </si>
  <si>
    <t>Treći natječaj (M301)</t>
  </si>
  <si>
    <t>UKUPNO 3. NATJEČAJ (M301)</t>
  </si>
  <si>
    <t>Općina Tar-Vabriga-Torre-Abrega</t>
  </si>
  <si>
    <t>STELLA MEDITERRANEA d.o.o., Klis</t>
  </si>
  <si>
    <t xml:space="preserve">a) Ulaganje u izgradnju i/ili rekonstrukciju objekata za preradu (konzerviranje, sušenje, zamrzavanje) voća, povrća, maslina (isključujući maslinovo ulje), aromatičnog, začinskog i ljekovitog bilja i gljiva
b)Ulaganje u izgradnju postrojenja za proizvodnju energije iz obnovljivih izvora
a) Ulaganje u opremanje objekata za preradu (konzerviranje, sušenje, zamrzavanje) voća,povrća, maslina (isključujući maslinovo ulje), aromatičnog, začinskog i ljekovitog bilja i gljiva
</t>
  </si>
  <si>
    <t>Četvrti natječaj (M302)</t>
  </si>
  <si>
    <t>UKUPNO 4. NATJEČAJ (M302)</t>
  </si>
  <si>
    <t xml:space="preserve">a) Ulaganje u izgradnju i/ili rekonstrukciju objekata za pružanje turističkih i ugostiteljskih usluga, kao što su sobe, sanitarni čvorovi i druge prostorije uključujući objekte za držanje životinja u turističke svrhe, objekte za rekreaciju, turističke kampove,  uređenje vanjskih površina (za jahanje, sportski ribolov na kopnenim vodama, brdski biciklizam, tematske, jahačke staze), rekonstrukciju starih objekata tradicijske arhitekture (stare tradicijske stambene i gospodarske objekte) </t>
  </si>
  <si>
    <t>Općina Skrad</t>
  </si>
  <si>
    <t>RIZMAN d.o.o., Klek</t>
  </si>
  <si>
    <t xml:space="preserve">
b)Ulaganje u opremu za preradu grožđa, proizvodnju, čuvanje i trženje vina u vinarijama
b)Ulaganje u opremu za obradu otpadnih voda, filtriranje zraka i rashladne sustave</t>
  </si>
  <si>
    <t xml:space="preserve">a) Ulaganje u izgradnju i/ili rekonstrukciju objekata za pružanje turističkih i ugostiteljskih usluga, kao što su sobe, sanitarni čvorovi i druge prostorije uključujući objekte za držanje životinja u turističke svrhe, objekte za rekreaciju, turističke kampove,  uređenje vanjskih površina (za jahanje, sportski ribolov na kopnenim vodama, brdski biciklizam, tematske, jahačke staze), rekonstrukciju starih objekata tradicijske arhitekture (stare tradicijske stambene i gospodarske objekte) 
b) Ulaganje u opremanje objekata za pružanje turističkih i ugostiteljskih usluga kao što su sobe, sanitarni čvorovi i druge prostorije uključujući objekte za držanje životinja kao u turističke svrhe, objekte za rekreaciju, turističke kampove, uređenje vanjskih površina (za jahanje, sportski ribolov na kopnenim vodama, brdski biciklizam, tematske, jahačke staze), opremanje vezano uz rekonstrukciju starih objekata tradicijske arhitekture (stare tradicijske stambene i gospodarske objekte) </t>
  </si>
  <si>
    <t xml:space="preserve">a) Ulaganje u izgradnju i/ili rekonstrukciju postrojenja za korištenje obnovljivih izvora energije 
b) Ulaganje u opremanje postrojenja za korištenje obnovljivih izvora energije 
</t>
  </si>
  <si>
    <t>Časopis "EU Rural Review" donosi teme vezane uz ruralni razvoj koje su bliske svim dionicama u ruralnom prostoru. Opisuje mnoge praktične primjere provedbe politike ruralnog razvoja,  a obrađene su i mnoge aktualne teme o kojima je potrebno informirati ruralna područja. Dostupan je prijevod časopisa na 6 jezika (engleski, njemački, francuski, španjolski, talijanski i poljski. Za potrebe sastanaka Upravljačkog odbora Mreže, prevest će se 15. i 16. broj časopisa "EU Rural Review" na hrvatski jezik. Navedeni prijevod će se naručitelju dostaviti u elektronskom obliku.</t>
  </si>
  <si>
    <t>Grad Grubišno Polje</t>
  </si>
  <si>
    <t>c) Ulaganje u izgradnju sustava za pročišćavanje otpadnih voda</t>
  </si>
  <si>
    <t>PPK Karlovačka mesna industrija d.d.
Karlovac</t>
  </si>
  <si>
    <t>a) Ulaganje u opremanje postojećih klaonica, rasjekaonica, hladnjača, objekata za proizvodnju mljevenog mesa, mesnih pripravaka  i preradu mesa;</t>
  </si>
  <si>
    <t>Općina Barban</t>
  </si>
  <si>
    <t>TRGOVINA I POLJOPRIVREDNA PROIZVODNJA "VARGEK", DRAGUTIN VARGEK,
Domašinec</t>
  </si>
  <si>
    <t xml:space="preserve">a) Ulaganje u izgradnju i/ili rekonstrukciju objekata za preradu ribe, rakova,mekušaca i ostalih vodenih beskralježnjaka;
c) Ulaganje u opremu za obradu otpadnih voda, filtriranje zraka i rashladne sustave
</t>
  </si>
  <si>
    <t>LAG Bosutski niz</t>
  </si>
  <si>
    <t>Izrada modela izdvajanja ruralnih područja za potrebe praćenja utjecaja mjera ruralnog razvoja u Hrvatskoj</t>
  </si>
  <si>
    <t>TEŠI TUNOLOV d.o.o., Poličnik</t>
  </si>
  <si>
    <t>Sudjelovanje 55. sudionika, imenovanih članova Odbora, predstavnika UD, misije RH pri EU, Nacionalnog fonda, NIPAK, NDO i IA na 12. sjednici Odbora za praćenje u Splitu</t>
  </si>
  <si>
    <t>MARINADA d.o.o., Slatina</t>
  </si>
  <si>
    <t xml:space="preserve">Ministarstvo poljoprivrede, Uprava za upravljanje EU fondom za ruralni razvoj, EU i međunarodnu suradnju, ima potrebu za nabavom uredskog materijala tj. uredske opreme radi potreba seminara, treninga, radionica i studijskih putovanja o IPARD-u i programu ruralnog razvoja. </t>
  </si>
  <si>
    <t>Općina Dežanovac</t>
  </si>
  <si>
    <t xml:space="preserve">
c) Ulaganje u izgradnju sustava za pročišćavanje otpadnih voda</t>
  </si>
  <si>
    <t>Grad Buje</t>
  </si>
  <si>
    <t xml:space="preserve">a) Ulaganje u izgradnju sustava kanalizacije 
c) Ulaganje u izgradnju sustava za pročišćavanje otpadnih voda </t>
  </si>
  <si>
    <t>Općina Grožnjan</t>
  </si>
  <si>
    <t>KANAAN d.o.o., Donji Miholjac</t>
  </si>
  <si>
    <t>a) Ulaganje u izgradnju i/ili rekonstrukciju objekata za preradu ribe, rakova i živih školjkaša;
a) Ulaganje u opremanje objekata za preradu ribe, rakova, mekušaca i ostalih vodenih beskralježnjaka uključujući opremu za hlađenje, rezanje, sušenje, dimljenje, pakiranje proizvoda i zbrinjavanje nusproizvoda , uključujući i softver (ili računalnu opremu);</t>
  </si>
  <si>
    <t>ENERGIJA KRIVAK d.o.o.,
Koprivnica</t>
  </si>
  <si>
    <t xml:space="preserve">a) Ulaganje u izgradnju i/ili rekonstrukciju postrojenja za korištenje obnovljivih izvora energije </t>
  </si>
  <si>
    <t>SUPERPRINT d.o.o.,
Koprivnica</t>
  </si>
  <si>
    <t>Predstavljanje mjera 101 i 103 IPARD programa i najava IPARD natječaja u 2014. godini. Ministarstvo poljoprivrede, Uprava za upravljanje EU fondom za ruralni razvoj, EU i međunarodnu suradnju, planira održati predstavljanje mjera 101 i 103 te najaviti raspisivanje natječaja za istoimene mjere. Sudionici će biti upoznati s navedenim mjerama i natječajima u predstojećoj 2014. godini.</t>
  </si>
  <si>
    <t>LAG Marinianis</t>
  </si>
  <si>
    <t>LAG Virovitički prsten</t>
  </si>
  <si>
    <t>Općina Novigrad Podravski</t>
  </si>
  <si>
    <t>Općina Semeljci</t>
  </si>
  <si>
    <t>Općina Proložac</t>
  </si>
  <si>
    <t>Ulaganje u izgradnju sustava kanalizacije</t>
  </si>
  <si>
    <t>LAG Lika</t>
  </si>
  <si>
    <t>LAG Vuka-Dunav</t>
  </si>
  <si>
    <t>LAG Sjeverozapad</t>
  </si>
  <si>
    <t>LAG Mareta</t>
  </si>
  <si>
    <t>LAG Neretva</t>
  </si>
  <si>
    <t>LAG Južna Istra</t>
  </si>
  <si>
    <t xml:space="preserve">b) Ulaganje u opremanje postrojenja za korištenje obnovljivih izvora energije </t>
  </si>
  <si>
    <t>POLJO-POSAVEC d.o.o. Dunjkovec</t>
  </si>
  <si>
    <t>Grad Vrgorac</t>
  </si>
  <si>
    <t>AFRODITA d.o.o., Split</t>
  </si>
  <si>
    <t xml:space="preserve">b) Ulaganje u opremanje objekata za pružanje turističkih i ugostiteljskih usluga kao što su sobe, sanitarni čvorovi i druge prostorije uključujući objekte za držanje životinja kao u turističke svrhe, objekte za rekreaciju, turističke kampove, uređenje vanjskih površina (za jahanje, sportski ribolov na kopnenim vodama, brdski biciklizam, tematske, jahačke staze), opremanje vezano uz rekonstrukciju starih objekata tradicijske arhitekture (stare tradicijske stambene i gospodarske objekte) </t>
  </si>
  <si>
    <t>Sudjelovanje na radionici "Climate change mitigation and adaption in RDPs-assessing the scope  and measuring the outcomes" koja će se održati od 10. do 11. veljače 2014. godine - Larnaca, Cipar. Radionicu organizira Europska evaluacijska mreža za ruralni razvoj koja je sastavni dio Europske mreže za ruralni razvoj (ENRD). Radionica je namijenjena djelatnicima Upravnih direkcija, evaluatorima te znanstvenoj zajednici. Hravtsku će na radionici predstavljati dva (2) predstavnika, Ranko Glumac iz Službe za programiranje, praćenje, evaulaciju i promidžbu EU programa ruralnog razvoja/Odjel za programiranje, praćenje i procjenu  EU programa za ruralni razvoj i Andreja Čakija iz Službe za razvoj ruralnih područja/Odjel za upravljanje resursima. Teme radionice biti će: 
-Razmjena dobrih praksi i iskustva u ublažavanju i prilagodbi klimatskim promjenama kroz poljoprivredu i šumarstvo
-Identificiranje učinkovitih pristupa evaulacije mjera Programa ruralnog razvoja 2007 - 2013. koje su vezane uz ublažavanje i prilagodbu klimatskim promjenama
-Pregled glavnih izazova i rješenja pri evaluaciji mjera koje su vezane uz ublažavanje i prilagodbu klimatskim promjenama.
Donijeti zaključke o evaulaciji doprinosa mjera Programa ruralnog razvoja za razdoblje 2014. - 2020. vezanih uz učinkovito i djelotvorno ublažavanje i prilagodbu klimatskim promjenama.</t>
  </si>
  <si>
    <t>Ministarstvo poljoprivrede organizira radionicu "Provedba LEADER pristupa u RH" koja će se održati 10. veljače 2014. od 10:30 do 16:00 sati. Sudionici radionice su predstavnici hrtvatskih LAG-ova na spomenutoj radionici LAG-ovi će biti upoznati s novim Programom ruralnog razvoja 2014 - 2020, a posebna pozornost će se posvetiti detaljnoj prezentaciji mjere LEADER u programskom razdoblju 2014-2020. Dio radionioce biti će posvećen analizi trenutnog stanja provedbe mjere LEADER u RH, kao i analizi Agencije za plaćanja o predanim i isplaćenim zahtjevima za povrat sredstava. Radionica će se održati u kino dvorani Ministarstva gospodarstva koja je ustupljena Ministarstvu poljoprivrede bez naknade troškova najma. Troškovi sudjelovanja predstavnika LAG-ova na radionici spadaju u prihvatljive izdatke u sklopu Mjere LEADER. Radi duljine trajanja aktivnostiu, Ministarstvo poljoprivrede sudionicima radionice osigurava 1 osvježenje u pauzi (kava, voda, sok, kolači,voće) i ručak poslužen na bazi švedskog stola.</t>
  </si>
  <si>
    <t>E-SOLAR d.o.o.,
Lepoglava</t>
  </si>
  <si>
    <t>MBS gradnja d.o.o.,
Varaždin</t>
  </si>
  <si>
    <t>Pod pokroviteljstvom Ministarstva poljoprivrede, u zajedničkoj organiziaciji Ministarstva regionalnog razvoja i fondova Europske unije, Hrvatske gospodarske komore i Veleposlanstva zemalja članica Europske unije od 10. - 14. veljače 2014. godine, u Zagrebu, hotel International, Miramarska cesta 24, održat će informativno-edukativni događaj "Tjedan EU fondova". U sklopu istoimene manifestacije, 14. veljače 2014. bit će organiziran seminar:"Ruralni razvoj i EU fondovi". U okviru navedenog seminara bit će ukratko predstavljen Program ruralnog razvoja RH za razdoblje 2014. - 2020. Naglasak će se dati najavi i raspisivanju natječaja za provedbu mjere 101 "Ulaganja u poljoprivredna gospodarstva u svrhu restrukturiranja i dostizanja standarda Zajednice" i mjere 103 "Ulaganja u preradu i trženje poljoprivrednih proizvoda u svrhu restrukturiranja tih aktivnosti i dostizanja standarda Zajednice" IPARD programa u 2014. godini gdje će biti prezentirane mjere. Također će biti prezentirana iskustva u provedbi mjera ruralnog razvoja u Republici Mađarskoj. Raspisivanje natječaja za navedene mjere očekuje se tokom ožujka ove godine.. Za odvijanje seminara neophodna je nabava sljedećih usluga: Usluga simultanog prevođenja (nazočnost prevoditelja) - radni jezici seminara na hrvatski i engleski, Najam opreme za simultano prevođenje uz tehničko osoblje, Najam prostora i opreme za prezentacije, Usluge prehrane i osvježenja u pauzi seminara,</t>
  </si>
  <si>
    <t>DENIS GALIĆ,
Galgovo</t>
  </si>
  <si>
    <t>RBP ARHITEKTI d.o.o., Zagreb</t>
  </si>
  <si>
    <t>Grad Čabar</t>
  </si>
  <si>
    <t>ZAJEDNIČKI POLJOPRIVREDNO - POSREDNIČKI OBRT BARIĆ,
Babina Greda</t>
  </si>
  <si>
    <t>PANA ENERGY d.o.o.,
Čakovec</t>
  </si>
  <si>
    <t>Općina Privlaka</t>
  </si>
  <si>
    <t>Općina Sveti Petar Orehovec</t>
  </si>
  <si>
    <t>JASNA KERO,
Viškovo</t>
  </si>
  <si>
    <t>HERMES INTERNATIONAL d.o.o.,  Turčin</t>
  </si>
  <si>
    <t>SUPER SAMITA d.o.o.
Koprivnica</t>
  </si>
  <si>
    <t>NENAD MIKULANDRA, Split</t>
  </si>
  <si>
    <t>ZAJEDNIČKI OBRT VINA CATTUNAR, Brtonigla</t>
  </si>
  <si>
    <t>a) Ulaganje u opremu za preradu grožđa, proizvodnju, čuvanje i trženje vina u vinarijama</t>
  </si>
  <si>
    <t>I.K.DOMUS d.o.o., Rijeka</t>
  </si>
  <si>
    <t>Općina Kapela</t>
  </si>
  <si>
    <t>Općina Sv.Nedelja</t>
  </si>
  <si>
    <t>MIŠLOV d.o.o., Poličnik</t>
  </si>
  <si>
    <t>OPG ERNA OKANOVIĆ, Labin</t>
  </si>
  <si>
    <t>Općina Zemunik Donji</t>
  </si>
  <si>
    <t>Trening županijskih timova, predstavljanje mjera 101 i 103 IPARD programa i najava IPARD natječaja  u 2014. godini. Ministarstvo poljoprivrede, Uprava za upravljanje, EU fondom za ruralni razvoj, EU i međunarodnu suradnju, planira održati trening županijskih timova, predstavljanje mjera 101 i 103 te najaviti raspisivanje IPARD natječaja za istoimene mjere. Sudionici (predstavnici županija, regionalnih ureda agencije za plaćanja) biti će upoznati s navedenim mjerama i natječajima u predstojećoj 2014. godini. U okviru predviđene aktivnosti biti će objavljeni dosadašnji rezultati te održana prezentacija budućeg programa ruralnog razvoja.</t>
  </si>
  <si>
    <t>Grad Vodnjan</t>
  </si>
  <si>
    <t>ŠAFRAM d.o.o., Zagreb</t>
  </si>
  <si>
    <t>Mreža za ruralni razvoj (dalje u tekstu:Mreža) osnovana  je tijekom 2011. godine raspisivanjem javnog poziva za članstvo u Mreži. Ciljevi umreživanja su povećanje uključenosti dionika u provedbu ruralnog razvoja, poboljšanje kvalitete provedbe programa ruralnog razvoja, informiranje šire javnosti i potencijalnih korisnika o politici ruralnog razvoja te poticanje inovacije u poljoprivredi, proizvodnji hrane, šumarstvu i ruralnim područjima. U svrhu što kvalitetnijeg i učinkovitijeg ostvarivanja ciljeva Mreže, Ministarstvo poljoprivrede će izraditi  mrežne stanice Mreže kako bi informacije o ruralnom razvoju, natječajima, potporama i sl. bile lako dostupne širokom krugu dionika ruralnog razvoja. izradom loga Mreže poboljšat će se vizualni identitet te će se doprinijeti prepoznatljivosti Mreže.</t>
  </si>
  <si>
    <t>Ministarstvo poljoprivrede organizira radionicu "Kontrola na terenu u sklopu Mjere 202 IPARD programa" koja će se održati 6.-7. ožujka 2014. Sudionici radionice su predstavnici ugovorenih hrvatskih LAG-ova. Radionica će se održati u konferencijskoj dvorani Grand Ballroom hotela Radisson Blu Resort u Splitu. Troškovi sudjelovanja predstavnika LAG-ova na radionici spadaju u prihvatljive izdatke u sklopu Mjere LEADER. Na spomenutoj radionici LAG-ovi će biti upoznati s novim Programom ruralnog razvoja 2014-2020, a detaljnije će se prezentirati mjera LEADER u programskom razdoblju 2014-2020 te će biti analizirano trenutno stanje provedbe mjere LEADER u RH. Drugi dio radionice služit će informiranju prisutnih o Zahtjevu za isplatu za Mjeru 202, te ex post kontroli i kontroli prije plaćanja.</t>
  </si>
  <si>
    <t xml:space="preserve">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a) Ulaganje u poljoprivrednu mehanizaciju - ostala mehanizacija i poljoprivredna oprema
</t>
  </si>
  <si>
    <t>OPG ŠPORER KATICA, Križevci</t>
  </si>
  <si>
    <t>VLADO MRČELA,
Omiš</t>
  </si>
  <si>
    <t>MALA KUĆA MIA J. d.o.o., Zagreb</t>
  </si>
  <si>
    <t>AG RURIS d.o.o., Buzet</t>
  </si>
  <si>
    <t>Općina Jagodnjak</t>
  </si>
  <si>
    <t>Ugovorene strane suglasne su da se na osnovi korisnikova Zahtjeva za odobrenje promjena i dokumenata u prilogu, Ugovor iz članka 1. ovog Aneksa promijeni na način da se u članku 8. stavak 1. točka 14. datum "15. lipnja 2013." zamjenjuje datumom "15. rujna 2013."
Ugovorene strane suglasne su da se na osnovi korisnikova Zahtjeva za odobrenje promjena i dokumenata u prilogu, Ugovor iz članka 1. stavak  1 ovog Aneksa promijeni na način da se člank 8. stavak 1. točka 14. Ugovora mijenja i sada glasi:"da će predati Zahtjev za isplatu i ostalu potrebnu prateću dokumentaciju u dva primjerka (original i presliku) kao što je navedeno u Prilogu 3 ovog Ugovora do 15. prosinca 2013".</t>
  </si>
  <si>
    <t>OPG JOSIP KIŠ, Križ</t>
  </si>
  <si>
    <t>Općina Jalžabet</t>
  </si>
  <si>
    <t>POLJO-GAJ d.o.o., Gaj</t>
  </si>
  <si>
    <t>a) Ulaganje u izgradnju i/ili u rekonstrukciju objekata za skladištenje i sušenje žitarica i uljarica
a)Ulaganje u poljoprivrednu mehanizaciju - ostala mehanizacija i poljoprivredna oprema
b)Ulaganje u poljoprivrednu mehanizaciju - traktori</t>
  </si>
  <si>
    <t>OBRT ULJARA AGRO MILLO, Buje</t>
  </si>
  <si>
    <t xml:space="preserve">a) Ulaganje u opremu za preradu maslina i trženje maslinovog ulja
b) Ulaganje u opremu za obradu otpadnih voda, filtriranje zraka i rashladne sustave
</t>
  </si>
  <si>
    <t>LAG Gorski Kotar</t>
  </si>
  <si>
    <t>Općina Oprtalj</t>
  </si>
  <si>
    <t>FRUCTUS d.o.o., ZA POLJOPRIVREDNU PROIZVODNJU, TRGOVINU I USLUGE, Velika Ludina</t>
  </si>
  <si>
    <t>POLJODJELSKI OBRT API-KOMERC,
Veli Rat</t>
  </si>
  <si>
    <t>OPG DANIEL PEK, Drenje</t>
  </si>
  <si>
    <t>a) Ulaganje u izgradnju i/ili u rekonstrukciju objekata za držanje muznih krava, mliječnih ovaca i mliječnih koza unutar prostora farme
b) Ulaganje u izgradnju i/ili u rekonstrukciju skladišnih kapaciteta  za stajski gnoj
a) Ulaganje u opremanje objekata za držanje muznih krava, mliječnih ovaca i  mliječnih koza unutar prostora farme
e) Ulaganje u specijaliziranu opremu za transport gnoja
b) Ulaganje u poljoprivrednu mehanizaciju - traktori</t>
  </si>
  <si>
    <t>GRAĐEVINSKO PROIZVODNA ZADRUGA KOLAR,
Hercegovac</t>
  </si>
  <si>
    <t>Općina Fužine</t>
  </si>
  <si>
    <t xml:space="preserve">a) Ulaganje u izgradnju sustava kanalizacije 
</t>
  </si>
  <si>
    <t>PAJTLER OBITELJSKO GOSPODARSTVO VL. ŽELJKO PAJTLER, Mrzović</t>
  </si>
  <si>
    <t>b)Ulaganje u poljoprivrednu mehanizaciju-traktori</t>
  </si>
  <si>
    <t>VILA MARIJA d.o.o.,
Zagreb</t>
  </si>
  <si>
    <t>Temeljem Uredbe Europskog Parlamenta i Vijeća EU 1310/103, Republika Hrvatska dobila odobrenje provedbe mjera 101 i 103 IPARD programa u 2014. godini. Ministarstvo poljoprivrede dogovorilo je datume objave natječaja za mjere 101 i 103 IPARD programa, te će obavijest o dogovorenim datumuma predstaviti široj javnosti putem oglasa u tiskovinama.</t>
  </si>
  <si>
    <t>Sudjelovanje na 19. sastanku Odbora stručnjaka za evaluaciju Programa ruralnog razvoja koji će se održati 18. ožujka 2014 u Bruxellesu. Odbor stručnjaka za evaluaciju Programa ruralnog razvoja prati rad mreže stručnjaka za evaluaciju vezano uz razmjenu znanja i uspostavu najboljih praksi u evaluaciji politika ruralnog razvoja. Mreža stručnjaka za evaluaciju je sastavni dio Europske mreže za ruralni razvoj  (ENRD). Na sastancima sudjeluju predstavnici država članica (po dva predstavnika) kojima predsjedava predstavnik Europske komisije. Hrvatsku će predstavljati Jelena Kraljević i Marin Kukoč iz Službe za programiranje, praćenje, evaluaciju i promidžbu EU programa ruralnog razvoja.</t>
  </si>
  <si>
    <t>TEA GOLJA, Fažana</t>
  </si>
  <si>
    <t>MIRIS d.o.o.,
Deškovići</t>
  </si>
  <si>
    <t>VODENICA VRELO d.o.o., Zadar</t>
  </si>
  <si>
    <t>POLJOPRIVREDNI CENTAR d.o.o., Veliškovci</t>
  </si>
  <si>
    <t>c) Ulaganje u novo podizanje i/ili restrukturiranje i zamjenu postojećih nasada voća i stolnog grožđa 
b) Ulaganje u specijaliziranu opremu za berbu, sortiranje i pakiranje voća i povrća uključujući stolno grožđe;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t>
  </si>
  <si>
    <t>ABC OBRT U POLJOPRIVREDI, Satnica Đakovačka</t>
  </si>
  <si>
    <t>a) Ulaganje u poljoprivrednu mehanizaciju - ostala mehanizacija i poljoprivredna oprema</t>
  </si>
  <si>
    <t>TERRA - OBRT ZA POLJOPRIVREDU, TRGOVINU I USLUGE, Đakovo</t>
  </si>
  <si>
    <t>b) Ulaganje u izgradnju i/ili rekonstrukciju objekata za skladištenje voća i povrća;
c) Ulaganje u opremanje objekata za skladištenje voća i povrća;</t>
  </si>
  <si>
    <t>FARMA TOMAŠANCI d.o.o., Semeljci</t>
  </si>
  <si>
    <t>a)Ulaganje u specijaliziranu opremu za transport gnoja</t>
  </si>
  <si>
    <t>POLJOPRIVREDNA PROIZVODNJA I USLUGE "MALNAR", Bektež</t>
  </si>
  <si>
    <t>a)Ulaganje u poljoprivrednu mehanizaciju - ostala mehanizacija i poljoprivredna oprema
b)Ulaganje u poljoprivrednu mehanizaciju - traktor</t>
  </si>
  <si>
    <t>Drugi natječaj (M202)</t>
  </si>
  <si>
    <t>UKUPNO 2. NATJEČAJ (M202)</t>
  </si>
  <si>
    <t>SVEUKUPNO (M101,103,301,302,501,202):</t>
  </si>
  <si>
    <t>Općina Sv.Petar u šumi</t>
  </si>
  <si>
    <t>Općina Konjščina</t>
  </si>
  <si>
    <t>ALEN LAZARIĆ,
Potpićan</t>
  </si>
  <si>
    <t>JASMINKO BALENOVIĆ,
Zagreb</t>
  </si>
  <si>
    <t>SOL ANIMA d.o.o., Tinjan</t>
  </si>
  <si>
    <t>FRANJO LELIĆ,
Zagreb</t>
  </si>
  <si>
    <t>SANDRA FLORIČIĆ, Pula</t>
  </si>
  <si>
    <t xml:space="preserve">POLJOPRIVREDA I USLUGE "NOVOSELEC", Maruševec </t>
  </si>
  <si>
    <t>OPG VEDRAN KLARIĆ, Donja Dubrava</t>
  </si>
  <si>
    <t>POLJOPRIVREDNI OBRT "VALENTINA", Popovača</t>
  </si>
  <si>
    <t>VINA MARKOTA d.o.o., Pleternica</t>
  </si>
  <si>
    <t>PP ORAHOVICA d.o.o., Orahovica</t>
  </si>
  <si>
    <t>ŽIŽANJ d.o.o., Tkon</t>
  </si>
  <si>
    <t>a) Ulaganje u poljoprivrednu mehanizaciju - ostala mehanizacija i poljoprivredna oprema
b) Ulaganje u poljoprivrednu mehanizaciju - traktori</t>
  </si>
  <si>
    <t>e) Ulaganje u specijaliziranu opremu za transport gnoja*</t>
  </si>
  <si>
    <t>d) ulaganja u restrukturiranje i zamjenu postojećih nasada vinskih kultivara grožđa i maslina 
a) Ulaganje u poljoprivrednu mehanizaciju - ostala mehanizacija i poljoprivredna oprema</t>
  </si>
  <si>
    <t>a) Ulaganje u opremu za preradu komine masline u kompost.</t>
  </si>
  <si>
    <t>KARMELA PIFAR,
Pula</t>
  </si>
  <si>
    <t>Grad Novigrad</t>
  </si>
  <si>
    <t>a)Ulaganje u izgradnju sustava kanalizacije</t>
  </si>
  <si>
    <t>Županijska komora Bjelovar (HGK) 20. ožujka 2014 godine održat će sjednicu Strukovne grupe za poljoprivredu i prehrambenu industriju. Radi daljnjeg razvoja poljoprivrede i prehrambene industrije u Bjelovarsko-bilogorskoj županiji izuzetno su značajkne i važne pravovremena organizacija, koordinacija, informiranje i komunikacija sa nadležnim institucijama u pogledu realizacije sredstava iz EU fondova. U sklopu istoimene sjednice, od strane Ministarstva poljoprivrede, Uprave za upravljanje EU fondom za ruralni razvoj, EU i međunarodnu suradnjubiti će organizirano predavanje na temu: "Prezentacija mjera 101 i 103 IPARD programa za 2014. godinu, te prezentacija mjera ruralnog razvoja sukladno planu njegova raspisivanja u 2014 godini". Nazočnima će biti prezentirane mjere i uvjeti koje moraju zadovoljiti potencijalni korisnici prilikom apliciranja na natječaje te novosti vezane za objavu natječaja za mjere ruralnog razvoja unutar IPARD programa u 2014 godini. Također će ukratko nbiti predstavljen Program ruralnog razvoja RH za razdoblje 2014.-2020.</t>
  </si>
  <si>
    <t>Časopis "EU Rural Review" donosi teme vezane uz ruralni razvoj koje su bliske svim dionicama u ruralnom prostoru. Opisuje mnoge praktične primjere provedbe politike ruralnog razvoja,  a obrađene su i mnoge aktualne teme o kojima je potrebno informirati ruralna područja. Dostupan je prijevod časopisa na 6 jezika (engleski, njemački, francuski, španjolski, talijanski i poljski. Za potrebe sastanaka Upravljačkog odbora Mreže, prevest će se 17. broj časopisa "EU Rural Review" na hrvatski jezik. Navedeni prijevod će se naručitelju dostaviti u elektronskom obliku.</t>
  </si>
  <si>
    <t>Temeljem Uredbe Europskog Parlamenta i Vijeća EU 1310/103, Republika Hrvatska dobila odobrenje provedbe mjera 101 i 103 IPARD programa u 2014. godini. Ministarstvo poljoprivrede dogovorilo je datume objave natječaja za mjere 101 i 103 IPARD programa, te će obavijest o dogovorenim datumima predstaviti široj javnosti putem oglasa u tiskovinama.</t>
  </si>
  <si>
    <t>STANCIJA ST ANTONIO d.o.o., Vodnjan</t>
  </si>
  <si>
    <t>Nacionalna ruralna mreža ima ulogu u evaulaciji provedbe programa ruralnog razvoja 2007-2013, ali i samoj provedbi politike ruralnog razvoja. Rad mreža podliježe evaluaciji kao i provedba čitavog programa ruralnog razvoja. U svrhu poboljšanja kapaciteta za provedbu evaluacije nacionalnih ruralnih mreža, European Evaluation Network for Rural Development (EENRD) organizira dvodnevnu radionicu  u Rimu, italija, koja će se održati od 10.-11. travnja 2014. na adresi Via Nomentana 41, Rim, u prostorijama Instituto Nazionale di Economia Agraria. Spomenuta radionica je prva od ukupno dvije radionice posvećene ovoj temi. Tema prve radionice je rasprava i razmjena iskustva, informacija i znanja kako najbolje provjeriti postignuća nacionalne ruralne mreže, kako u razdoblju ex post evaluacije perioda 2007-2013, tako i buduće evaulacije u razdoblju 2014 - 2020.</t>
  </si>
  <si>
    <t>MOSLAVINA PROIZVODI d.o.o.,
Čazma</t>
  </si>
  <si>
    <t>Općina Vojnić</t>
  </si>
  <si>
    <t>OPG JOSIP NOVAK, Drenje</t>
  </si>
  <si>
    <t>a) Ulaganje u izgradnju i/ili u rekonstrukciju objekata za držanje muznih krava, mliječnih ovaca i mliječnih koza unutar prostora farme
a) Ulaganje u poljoprivrednu mehanizaciju - ostala mehanizacija i poljoprivredna oprema
b) Ulaganje u poljoprivrednu mehanizaciju - traktori</t>
  </si>
  <si>
    <t>OPG ANĐELKO ĆORIĆ, Đakovo</t>
  </si>
  <si>
    <t>OBRTNIČKO KLAONIČARSKO-MESARSKO-TRGOVAČKA RADNJA KARALIĆ CERNA, vl. Vinko Karalić, Cerna</t>
  </si>
  <si>
    <t>Općina Smokvica</t>
  </si>
  <si>
    <t xml:space="preserve">
b) Ulaganje u opremanje postrojenja za korištenje obnovljivih izvora energije 
</t>
  </si>
  <si>
    <t>UGOSTITELJSKI OBRT "OLEANDAR" vl. DAMIR KNEŽEVIĆ.,
Poljica-Brig</t>
  </si>
  <si>
    <t xml:space="preserve">a) Ulaganje u izgradnju i/ili rekonstrukciju objekata za pružanje turističkih i/ili ugostiteljskih usluga, kao što su sobe, WC-i i druge prostorije uključujući objekte za držanje životinja kao dio turističke ponude, objekte za rekreaciju, turističke kampove, objekte na otvorenom (za jahanje, slatkovodni sportski ribolov, brdske biciklističke staze, eko-tematske i jahačke staze) rekonstrukciju starih objekata tradicijske arhitekture (tradicijske stambene i gospodarske objekte-stari podrumi, mlinovi i dr.) </t>
  </si>
  <si>
    <t>Općina Petlovac</t>
  </si>
  <si>
    <t>APARTMANI DIZDAR d.o.o., Medulin</t>
  </si>
  <si>
    <t>VILA DRAGUZETI d.o.o.,
Zagreb</t>
  </si>
  <si>
    <t>ULJARA "NADIN" OBRT ZA PRERADU MASLINA, Benkovac</t>
  </si>
  <si>
    <t>OPG GORAN BAKSA, Belica</t>
  </si>
  <si>
    <t>b) Ulaganje u specijaliziranu opremu za berbu, sortiranje i pakiranje voća i povrća uključujući stolno grožđe;
b) Ulaganje u poljoprivrednu mehanizaciju - traktori</t>
  </si>
  <si>
    <t>Grad Ozalj</t>
  </si>
  <si>
    <t>PETRIČEVIĆ d.o.o., Stari Mikanovci</t>
  </si>
  <si>
    <t>JEZERSKA VILA d.o.o.,
Ogulin</t>
  </si>
  <si>
    <t>SAMITA KOMERC d.o.o., Koprivnica</t>
  </si>
  <si>
    <t>a) Ulaganje u opremanje objekata za držanje kokoši nesilica i/ili uzgoj pilenki lake linije, uključujući opremu za sprečavanje širenja ptičjih bolesti;</t>
  </si>
  <si>
    <t>OPG MIROSLAV KOLIĆ, Jarmina</t>
  </si>
  <si>
    <t>d) Ulaganje u sustav za zaštitu od tuče na gospodarstvu (uključujući računalnu opremu) za voćnjake i stolno grožđe
b) Ulaganje u poljoprivrednu mehanizaciju - traktori</t>
  </si>
  <si>
    <t>FRIDRIH d.o.o., Sesvetski Kraljevac</t>
  </si>
  <si>
    <t>f) Ulaganje u opremanje objekata za proizvodnju gljiva</t>
  </si>
  <si>
    <t>OPG HINKO MIKANOVIĆ, Cernik</t>
  </si>
  <si>
    <t>e) Ulaganje u specijaliziranu opremu za transport gnoja*
b) Ulaganje u poljoprivrednu mehanizaciju - traktori</t>
  </si>
  <si>
    <t>OPG ZORAN KOZJAK, Belica</t>
  </si>
  <si>
    <t>OBRT POLJOPRIVREDNI PROIZVOĐAČ BOŽO PREMUŠ, Belica</t>
  </si>
  <si>
    <t>b) Ulaganje u specijaliziranu opremu za berbu, sortiranje i pakiranje voća i povrća uključujući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t>
  </si>
  <si>
    <t>Općina Lekenik</t>
  </si>
  <si>
    <t>Općina Primorski Dolac</t>
  </si>
  <si>
    <t>Općina Jakšić</t>
  </si>
  <si>
    <t>OPG HARI KOČEVAR,
Labin</t>
  </si>
  <si>
    <t>MARIO ZULIANI, Barban</t>
  </si>
  <si>
    <t>Općina Svetvinčenat</t>
  </si>
  <si>
    <t>VILA KATARINA d.o.o.,
Zagreb</t>
  </si>
  <si>
    <t>Adria Villas d.o.o., Krk</t>
  </si>
  <si>
    <t>Deveti natječaj (M101)</t>
  </si>
  <si>
    <t>UKUPNO 9. NATJEČAJ (M101)</t>
  </si>
  <si>
    <t>Deveti natječaj (M103)</t>
  </si>
  <si>
    <t>DAVOR ŠKROPETA,
Kršan</t>
  </si>
  <si>
    <t>NUJIĆ MARKO d.o.o., Zagreb</t>
  </si>
  <si>
    <t>a) Ulaganje u izgradnju i/ili u rekonstrukciju objekata za držanje kokoši nesilica i/ili uzgoj pilenki lake linije;
a) Ulaganje u opremanje objekata za držanje kokoši nesilica i/ili uzgoj pilenki lake linije, uključujući opremu za sprečavanje širenja ptičjih bolesti;
a) Ulaganje u poljoprivrednu mehanizaciju - ostala mehanizacija i poljoprivredna oprema
b) Ulaganje u poljoprivrednu mehanizaciju - traktori</t>
  </si>
  <si>
    <t>OPG DAMIR PITINAC, Viškovci</t>
  </si>
  <si>
    <t>UKUPNO 9. NATJEČAJ (M103)</t>
  </si>
  <si>
    <t>ORIUS d.o.o., Zagreb</t>
  </si>
  <si>
    <t>IGOR RUNKO, Kršan</t>
  </si>
  <si>
    <t>Općina Preko</t>
  </si>
  <si>
    <t>GURANIS OBRT,
Vodnjan</t>
  </si>
  <si>
    <t>OPG MLADEN TOMAŠEVIĆ, Bošnjaci</t>
  </si>
  <si>
    <t>OPG IGOR BRIJAČAK, Gradina</t>
  </si>
  <si>
    <t>b) Ulaganje u izgradnju i/ili rekonstrukciju objekata za skladištenje voća i povrća;
c) Ulaganje u novo podizanje i/ili restrukturiranje i zamjenu postojećih nasada voća i stolnog grožđa 
b) Ulaganje u specijaliziranu opremu za berbu, sortiranje i pakiranje voća i povrća uključujući stolno grožđe;</t>
  </si>
  <si>
    <t>Nacionalna ruralna mreža ima ulogu u evaulaciji provedbe programa ruralnog razvoja 2007-2013, ali i samoj provedbi politike ruralnog razvoja. Uspostava i rad nacionalnih ruralnih mreža financira se iz EAFRD-a i rad mreža podliježe evaulaciji kao i provedba čitavog programa ruralnog razvoja. Kao nastavak radionice održane u Rimu od 10-11 travnja 2014.., European Network for Rural Development (ENRD) organizira dvodnevnu radionicu u Kendal-u, Ujedinjeno Kraljestvo koja će se održati od 6-8 svibnja 2014. u hotelu castle Green, Kendal. Spomenuta radionica je druga od ukupno dvije radionice posvećene ovoj temi. Tema radionica je rasprava i razmjena iskustava, informacija i znanja kako najbolje provjeriti postignuća nacionalne ruralne mreže, kako u razdoblju ex post evaluacije perioda 2007-2013, tako i buduće evaulacije u razdoblju 2014-2020.</t>
  </si>
  <si>
    <t>Dokumentarna reportaža "IPARD U RH" ima za cilj upoznati širu javnost o doprinosu Europske unije u sklopu pretpristupnog programa IPARD.
Opći cilj reportaže je:
-informirati širu javnost o postignućima IPARD programa u RH;
-educirati javnost o doprinosu EU u podizanju kvalitete životnih i radnih uvjeta u ruralnom području RH
-pripremiti javnost za buduće korištenje EU fondova
Specifični ciljevi su:
-na jasan i sažet način informirati javnost  o pretpristupnom programu IPARD (npr. kad se provodio, koje su mogućnosti ulaganja postojale, interes za ulaganjima...)
-predstaviti rad institucija uključenih u pripremu i provedbu EU fondova (IPARD-a);
-pokazati primjere uspješno provedenih projekata za mjere 101, 103, 202, 301, 302
Kako bi se postigli planirani ciljevi potrebno je:
-proizvesti dokumentarnu reportažu u ukupnom trajanju od 30 minuta,
-tako izrađenu dokumentarnu reportažu, prilagoditi na manje formate (trajanja 5-7 minuta)
-osim u formatu pogodnom za emitiranje na tv postajama, izradit će se  i 100 DVD-a sa snimljenim matrijalom (50 hrvatske inačice, 50 s prijevodom na engleski). DVD mora imati adekvatno grafičko rješenje na samom mediju, kao i na kutiji omota. Izrađena reportaža postavit će se i na druge dostupne komunikacijske kanale.</t>
  </si>
  <si>
    <t>OPG GORAN MAREVIĆ,
Krk</t>
  </si>
  <si>
    <t>OPG DALIBOR STAŠIĆ, Krk</t>
  </si>
  <si>
    <t>USLUŽNI OBRT "AGRO FRANOLIĆ",
Malinska</t>
  </si>
  <si>
    <t>OPG VESNA BAŠIĆ, Čepin</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</si>
  <si>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</si>
  <si>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Ministarstvo poljoprivrede ima potrebu za izradom promo materijala s logom IPARD programa koji će biti podijeljeni na svim budućim promotivnim aktivnostima. Na promotivnim materijalima biti će otisnute riječi "IPARD PROGRAM 2007. 2013. www.mps.hr", te logo EU s riječima "Europska unija" i grb Republike Hrvatske s riječima " Republika Hrvatska" i grafički dizajn na temu ruralni razvoj, gdje je primjenjivo.Logo i poruke koje će se tiskati rađene su sukladno Priručniku za komunikaciju i vidljivost za vanjske aktivnosti EU.</t>
  </si>
  <si>
    <t xml:space="preserve">OPG TAJANA HABUŠ, Čeminac </t>
  </si>
  <si>
    <t>d) Ulaganje u sustav za zaštitu od tuče na gospodarstvu (uključujući računalnu opremu) za voćnjake i stolno grožđe</t>
  </si>
  <si>
    <t xml:space="preserve">KUKURIKU d.o.o., Veliki Bukovec </t>
  </si>
  <si>
    <t>a) Ulaganje u izgradnju i/ili u rekonstrukciju objekata za držanje peradi ( tov pilića i uzgoj  nesilica teških linija) unutar prostora farme;
a) Ulaganje u opremanje objekata za držanje peradi, uključujući opremu za sprječavanje širenja ptičjih bolesti unutar prostora farme;
c) Ulaganje u specijaliziranu opremu za transport gnoja</t>
  </si>
  <si>
    <t>GRIKULA d.o.o., Pučišća</t>
  </si>
  <si>
    <t>VILA ROJNIĆI d.o.o.,
Zagreb</t>
  </si>
  <si>
    <t>IVAN ČULINA, Zagreb</t>
  </si>
  <si>
    <t>FARMA SALAŠ d.o.o., Marijanci</t>
  </si>
  <si>
    <t>b) Ulaganje u izgradnju i/ili u rekonstrukciju skladišnih kapaciteta  za stajski gnoj;</t>
  </si>
  <si>
    <t>OPG DORIANA FABIĆ,
Poreč</t>
  </si>
  <si>
    <t>VLADIMIR SLADONJA, Poreč</t>
  </si>
  <si>
    <t>OPG DANE BARIŠIĆ, Čepin</t>
  </si>
  <si>
    <t>c) Ulaganje u novo podizanje i/ili restrukturiranje i zamjenu postojećih nasada voća i stolnog grožđa 
d) Ulaganje u sustav za zaštitu od tuče na gospodarstvu (uključujući računalnu opremu) za voćnjake i stolno grožđe</t>
  </si>
  <si>
    <t>OPG VINCELJAK ANKICA, Radoboj</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</si>
  <si>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</si>
  <si>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MATIJA VRETENAR, Pula</t>
  </si>
  <si>
    <t>LAG Mura-Drava</t>
  </si>
  <si>
    <t xml:space="preserve">Upravljačko tijelo IPARD programa dužno je sukladno članku 68(4) Sektorskog sporazuma pripremiti Godišnje izvješće o provedbi IPARD programa, te ga se nakon odobrenja članova odbora za praćenje IPARD programa dostaviti u EK do 30.lipnja tekuće godine za prethodnu godinu. </t>
  </si>
  <si>
    <t>OPG IVO ZELIĆ, Petrijevci</t>
  </si>
  <si>
    <t>OPG ĆORUŠIĆ JANJA,
Zaprešić</t>
  </si>
  <si>
    <t>MORENO ŽIVOLIĆ,
Svetvinčenat</t>
  </si>
  <si>
    <t>SOL NAVITAS LABIN d.o.o., Labin</t>
  </si>
  <si>
    <t>MERI VIDULIN,
Rovinj</t>
  </si>
  <si>
    <t>ENERGO SOL LABIN d.o.o., Labin</t>
  </si>
  <si>
    <t>MIHAJLO KUHAR,
Žminj</t>
  </si>
  <si>
    <t>ANAGALIS d.o.o., Podgorač</t>
  </si>
  <si>
    <t>OPG SANJIN VUIĆ, Drenovci</t>
  </si>
  <si>
    <t>c) Ulaganje u novo podizanje i/ili restrukturiranje i zamjenu postojećih nasada voća i stolnog grožđa 
b) Ulaganje u specijaliziranu opremu za berbu, sortiranje i pakiranje voća i povrća uključujući stolno grožđe;
a) Ulaganje u poljoprivrednu mehanizaciju - ostala mehanizacija i poljoprivredna oprema
b) Ulaganje u poljoprivrednu mehanizaciju - traktori</t>
  </si>
  <si>
    <t>OPG KREŠIMIR POSEDI, Štrigova</t>
  </si>
  <si>
    <t>OBRT -" PEKARA DUBRAVICA", Dubravica</t>
  </si>
  <si>
    <t>OPG ŽELJKO KANCELJAK, Novo Čiće</t>
  </si>
  <si>
    <t>OPG Vinka Švaganović, Velika Kopanica</t>
  </si>
  <si>
    <t>Grad Delnice</t>
  </si>
  <si>
    <t>OPG JURKOVIĆ IGOR, Poreč</t>
  </si>
  <si>
    <t>OPG ZVIZDANKA ĆURIN,
Hvar</t>
  </si>
  <si>
    <t>RAVNICA OBRT ZA RATARSTVO I VOĆARSTVO, Osijek</t>
  </si>
  <si>
    <t>d) ulaganja u restrukturiranje i zamjenu postojećih nasada vinskih kultivara grožđa i maslina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a) Ulaganje u poljoprivrednu mehanizaciju - ostala mehanizacija i poljoprivredna oprema
b) Ulaganje u poljoprivrednu mehanizaciju - traktori</t>
  </si>
  <si>
    <t>EMIL GUŠČIĆ,
Zagreb</t>
  </si>
  <si>
    <t>OPG MILOCANI ISABELLA,
Poreč</t>
  </si>
  <si>
    <t>U Šestanovcu se snima dio dokumentarnog filma o IPARD programu, posvećen mjeri 101- Ulaganja u poljoprivredna gospodarstva. Snimat će se projekti korisnika "Dalmaconsult" d.o.o., vlasnika gosp.Denisa Rubića, korisnik mjere 101, koji je sredstvima IPARD programa podigao novi nasad višnje maraske.</t>
  </si>
  <si>
    <t>Sudjelovanje na konferenciji "CLLD at the Dawn of 2014-2020" koja se održava 28.svibnja 2014. u Bruxellesu.Konferenciju zajednički organiziraju ELARD i stalno predstavništvo Republike Češke pri EU.</t>
  </si>
  <si>
    <t>U gradu Metkoviću (24.svibnja 2014.godine) održava se prekogranični sajam poljoprivrednih i ruralnih proizvoda.Udruga DOBRA iz Metkovića je prošle godine organizirala 1. međunarodni sajam koji je osmišljen kao izložbeni sajam, na kojem su se predstavili mali prizvođači koji rade na perkograničnom ruralnom području Republike Hrvatske i Bosne i Hercegovine.Jedan od ciljeva manifestacije je upoznati poljoprivredne proizvođače neretvanskog kraja sa rezultatima dosadašnje provedbe IPARD programa, mogućnostima koje IPARD program pruža, te najaviti nastavak sličnih ulaganja putem Programa ruralnog razvoja RH 2014.-2020.</t>
  </si>
  <si>
    <t>OPG MIHAJLO FRANKOVIĆ, Đakovo</t>
  </si>
  <si>
    <t>a) Ulaganje u izgradnju i/ili u rekonstrukciju objekata za tov goveda i držanje krava dojilja (sustav krava-tele)  unutar prostora farme</t>
  </si>
  <si>
    <t>R.S.S. Putnička agencija, Otočac</t>
  </si>
  <si>
    <t>FABRIC - OBRT U POLJOPRIVREDI, Drenje</t>
  </si>
  <si>
    <t>VINARIJA KOSTANJEVEC, Rasinja</t>
  </si>
  <si>
    <t>"MEDAKOVIĆ" Mehaničarsko-poljoprivredno-trgovački obrt
Bršadin</t>
  </si>
  <si>
    <t>b) Ulaganje u opremanje objekata za pružanje nepoljoprivrednih usluga u ruralnim područjima: IT centara, radionica za popravak poljoprivrednih i šumarskih strojeva, dječjih vrtića,  igraonica za djecu, sportsko-rekreativnih centara za mlade i odrasle</t>
  </si>
  <si>
    <t>OPG NEVIJA TIRELI,
Kršan</t>
  </si>
  <si>
    <t>OBITELJSKI OBRT POLJOPRIVREDNO GOSPODARSTVO "MLAĐAN ", Dubrava</t>
  </si>
  <si>
    <t>POLJOPRIVREDNI OBRT"TARADI", Belica</t>
  </si>
  <si>
    <t>b) Ulaganje u specijaliziranu opremu za berbu, sortiranje i pakiranje voća i povrća uključujući stolno grožđe;
g) Ulaganje u izgradnju postrojenja za proizvodnju energije iz obnovljivih izvora na farmi</t>
  </si>
  <si>
    <t>OPG MACINIĆ FIORE,
Poreč</t>
  </si>
  <si>
    <t>Sudjelovanje na Koordinacijskom odboru i LEADER pododboru, te sastanku Europske mreže za ruralni razvoj od 02.-03.lipnja u Bruxellesu, Albert Borschette centru, Rue Froissart 36. Sastanak Europske mreže za ruralni razvoj naslovljen je "Povezujući ruralnu Europu, učimo iz prošlosti - pripremamo za budućnost", a ukratko će predstaviti aktivnosti prošlog programskog razdoblja, te pružiti mogućnost sudionicima da izmjene iskustva vezana uz pripremu budućeg programskog razdoblja.</t>
  </si>
  <si>
    <t>Ministarstvo poljoprivrede organizira radionicu "1 godina provedbe Mjere 202 IPARD Programa" koja će se održati 6.lipnja 2014. Sudionici radionice su predstavnici hrvatskih LAG-ova. Radionica će se održati u konferencijskoj dvorani hotela Well u Tuheljskim toplicama. Troškovi sudjelovanja predstavnika LAG-ova na radionici spadaju u prihvatljive izdatke u sklopu Mjere LEADER. radi duljine trajanja aktivnosti, Ministarstvo poljoprivrede sudionicima osigurava 1 osvježenje u pauzi i ručak 6. lipnja 2014. Cilj radionice je upoznati sudionike s rezultatima provedbe mjere 202 unutar IPARD programa, naučenim lekcijama, ali i neuočenim nedostacima provedbe. Osim kratkog predstavljanja programa ruralnog razvoja 2014-2020, jedna od tema edukativne radionice će se baviti i najavljenim izmjenama u zakonskim propisima vezanim uz računovodstvene poslove LAG-a(s posebnim osvrtom na ispunjavanje putnih naloga te njihov obračun). Sukladno prijedlogu ARPE o edukaciji LAG-ova vezano uz ispunjavanje i obračunavanje punih naloga, stručnjaci ACT knjigovodstva će održati prezentaciju te odgovarati na konkretna pitanja LAG-ova povezana s navedenom temom.</t>
  </si>
  <si>
    <t>Uprava za upravljanje EU fondom za ruralni razvoj, EU i međunarodnu suradnju, korisnica je sredstava mjere 501 IPARD programa - Tehnička pomoć, u  sklopu koje je jedan od  prihvatljiih  troškova i angažiranje stručnjaka kao pomoći u provedbi programa i mjera.Budući smo u tijeku izrade budućeg Programa ruralnog razvoja RH 2014.- 2020., od iznimne nam je važnosti utvrditi neke nedostatke u provedbi IPARD programa, kako bi smo uspješnije provodili budući PRR.</t>
  </si>
  <si>
    <t>Ministarstvo poljoprivrede organizira radionicu "1 godina provedbe Mjere 202 IPARD Programa" koja će se održati 6.lipnja 2014. Sudionici radionice su predstavnici hrvatskih LAG-ova. Radionica će se održati u konferencijskoj dvorani hotela Well u Tuheljskim toplicama. Troškovi sudjelovanja predstavnika LAG-ova na radionici spadaju u prihvatljive izdatke u sklopu Mjere LEADER. Cilj radionice je upoznati sudionike s rezultatima provedbe mjere 202 unutar IPARD programa, naučenim lekcijama, ali i neuočenim nedostacima provedbe. Osim kratkog predstavljanja programa ruralnog razvoja 2014-2020, jedna od tema edukativne radionice će se baviti i najavljenim izmjenama u zakonskim propisima vezanim uz računovodstvene poslove LAG-a(s posebnim osvrtom na ispunjavanje putnih naloga te njihov obračun). Sukladno prijedlogu ARPE o edukaciji LAG-ova vezano uz ispunjavanje i obračunavanje punih naloga, stručnjaci ACT knjigovodstva će održati prezentaciju te odgovarati na konkretna pitanja LAG-ova povezana s navedenom temom.</t>
  </si>
  <si>
    <t>OPG MARIJANA GABAJ, Koprivnički Bregi</t>
  </si>
  <si>
    <t>OPG JOSIP CAFUK, Vidovec</t>
  </si>
  <si>
    <t>c) Ulaganje u novo podizanje i/ili restrukturiranje i zamjenu postojećih nasada voća i stolnog grožđa 
d) Ulaganje u sustav za zaštitu od tuče na gospodarstvu (uključujući računalnu opremu) za voćnjake i stolno grožđe
a) Ulaganje u poljoprivrednu mehanizaciju - ostala mehanizacija i poljoprivredna oprema
b) Ulaganje u poljoprivrednu mehanizaciju - traktori</t>
  </si>
  <si>
    <t>DAVOR SUBOTIĆ,
Zagreb</t>
  </si>
  <si>
    <t>OPG KLAUDIO MILOKANOVIĆ,
Višnjan</t>
  </si>
  <si>
    <t>Edi Piljan,
Pula</t>
  </si>
  <si>
    <t>Općina Voćin</t>
  </si>
  <si>
    <t>c) Ulaganje u izgradnju sustava za pročišćavanje otpadnih voda
a) Ulaganje u kupnju opreme i strojeva koji su sastavni dio projekta, uključujući hardver i softver za kanalizacijski sustav</t>
  </si>
  <si>
    <t>VUČKOVIĆ POLJOPRIVREDNA PROIZVODNJA, Donji Andrijevci</t>
  </si>
  <si>
    <t>EURO TIM d.o.o., Oriovac</t>
  </si>
  <si>
    <t>a) Ulaganje u izgradnju i/ili u rekonstrukciju objekata za skladištenje i sušenje žitarica i uljarica
a) Ulaganje u opremanje objekata za skladištenje i sušenje žitarica i uljarica
a) Ulaganje u poljoprivrednu mehanizaciju - ostala mehanizacija i poljoprivredna oprema
b) Ulaganje u poljoprivrednu mehanizaciju - traktori</t>
  </si>
  <si>
    <t>POLJOPRIVREDNA-MLJEKARSKA ZADRUGA ZAGORKA, Zagorska sela</t>
  </si>
  <si>
    <t>VILA PERINI d.o.o.,
Poreč</t>
  </si>
  <si>
    <t>AS-DOM d.o.o.,
Viškovo</t>
  </si>
  <si>
    <t>VILA RAKOVCI d.o.o.,
Poreč</t>
  </si>
  <si>
    <t>OPG STIPAN MATOŠ,
Zagreb</t>
  </si>
  <si>
    <t>OPG KRUNOSLAV ŠKVORC, Belica</t>
  </si>
  <si>
    <t>OPG KRISTIJAN BRANIŠA, Belica</t>
  </si>
  <si>
    <t>b) Ulaganje u specijaliziranu opremu za berbu, sortiranje i pakiranje voća i povrća uključujući stolno grožđe;
a) Ulaganje u poljoprivrednu mehanizaciju - ostala mehanizacija i poljoprivredna oprema
b) Ulaganje u poljoprivrednu mehanizaciju - traktori</t>
  </si>
  <si>
    <t>OPG JOSIP GAZIĆ, Vuka</t>
  </si>
  <si>
    <t>c) Ulaganje u specijaliziranu opremu za transport gnoja*
a) Ulaganje u poljoprivrednu mehanizaciju - ostala mehanizacija i poljoprivredna oprema</t>
  </si>
  <si>
    <t>CitiuS d.o.o.,
Zagreb</t>
  </si>
  <si>
    <t>OBRT "LEONA", Požega</t>
  </si>
  <si>
    <t>c) Ulaganje u novo podizanje i/ili restrukturiranje i zamjenu postojećih nasada voća i stolnog grožđa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</si>
  <si>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 xml:space="preserve">U skladu s preuzetim obavezama Republika Hrvatska je u obvezi dva puta godišnje organizirati sjednicu Odbora za praćenje provedbe IPARD programa na kojoj se članove Odbora izvještava o provedbi programa te planovima za nadolazeće razdoblje. Na sjednici, osim članova Odbora prisustvuju i predstavnici Europske komisije, APPRRR, NAO, NIPAK, predstavnik stalnog predstavništva RH pri EU te ostali sudionici bez kojih se sjednica nebi mogla održati. Radni jezici sjednice su hrvatski i engleski te je stoga za nesmetani rad sjednice neophodna nabavfa usluge prevođenja (nazočnost prevoditelja) i opreme za simultano prevođenje. Ovogodišnja, proljetna sjednica Odbora za praćenje provedbe IPARD programa održat će se u Osijeku 12.lipnja 2014. godine, zbog čega je za sve koji će nazočiti sjednici neophodna nabava sljedećih usluga:
-prijevoz autobusom Zagreb-Osijek-Zagreb, dok će sudionicima koji dolaze izvan Zagreba biti nadoknađen trošak korištenja privatnog automobila za prijevoz do Zagreba/Osijeka ili javnog prijevoza (vlaka)
-smještaj u hotelu
-prehrana
-osvježenje tijekom sjednice
Također je planirano da sudionici 13. lipnja 2014. obiđu uspješne IPARD projekte
</t>
  </si>
  <si>
    <t>Općina Maruševec</t>
  </si>
  <si>
    <t>BRKANIĆ POLJOPRIVREDNA PROIZVODNJA, Magadenovac</t>
  </si>
  <si>
    <t>OPG NENAD KOSI, Čakovec</t>
  </si>
  <si>
    <t>RICARDO d.o.o., Darda</t>
  </si>
  <si>
    <t>POLJOPRIVREDNO GOSPODARSTVO KOLESARIĆ, Bebrina</t>
  </si>
  <si>
    <t>OPG SENKA KOSEC, Sveti Đurđ</t>
  </si>
  <si>
    <t>OPG BRANKO KOVAČIĆ, Čazma</t>
  </si>
  <si>
    <t>OPG DOBRIVOJ BOROJEVIĆ, Trojeglava</t>
  </si>
  <si>
    <t>KOMET d.o.o., Županja</t>
  </si>
  <si>
    <t>b) Ulaganje u specijaliziranu opremu za berbu, sortiranje i pakiranje voća i povrća uključujući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</si>
  <si>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a) Ulaganje u opremanje  staklenika/plastenika za proizvodnju voća i povrća;</t>
  </si>
  <si>
    <t>LAG Prigorje-Zagorje</t>
  </si>
  <si>
    <t>LAG Petrova Gora</t>
  </si>
  <si>
    <t>OPG DALIBOR MILOVANOVIĆ, Garčin</t>
  </si>
  <si>
    <t>Grad Opuzen</t>
  </si>
  <si>
    <t>VIŠNJAN ULAGANJA d.o.o.,
Zagreb</t>
  </si>
  <si>
    <t>OPG ZDRAVKO POSEDI, Gornji Mihaljevac</t>
  </si>
  <si>
    <t>POLJOPROMET d.o.o., Metković</t>
  </si>
  <si>
    <t>OPG LJUBOMIR VLAHEK, Donji Kraljevec</t>
  </si>
  <si>
    <t>c) Ulaganje u specijaliziranu opremu za transport gnoja*
b) Ulaganje u poljoprivrednu mehanizaciju - traktori</t>
  </si>
  <si>
    <t>d) ulaganja u restrukturiranje i zamjenu postojećih nasada vinskih kultivara grožđa i maslina 
e) ulaganje u izgradnju sustava za navodnjavanje na otvorenom za trajne nasade i površine pod povrćem, koristeći podzemne (izvori i bunari) i površinske vode (rijeke, jezera i akumulacije); izgradnja sustava, uključujući pumpe, cijevi, ventile i raspršivače; izgradnja bunara</t>
  </si>
  <si>
    <t>b) Ulaganje u izgradnju i/ili rekonstrukciju objekata za skladištenje voća i povrća;
b) Ulaganje u specijaliziranu opremu za berbu, sortiranje i pakiranje voća i povrća uključujući stolno grožđe;
a) Ulaganje u poljoprivrednu mehanizaciju - ostala mehanizacija i poljoprivredna oprema
b) Ulaganje u poljoprivrednu mehanizaciju - traktori</t>
  </si>
  <si>
    <t>Općina Brodski Stupnik</t>
  </si>
  <si>
    <t>PLAVI OCEAN d.o.o.,
Labin</t>
  </si>
  <si>
    <t>a) Ulaganje u izgradnju i/ili u rekonstrukciju objekata za držanje muznih krava, mliječnih ovaca i mliječnih koza unutar prostora farme
a) Ulaganje u opremanje objekata za držanje muznih krava, mliječnih ovaca i  mliječnih koza unutar prostora farme
b) Ulaganje u opremanje objekata za proizvodnju mlijeka poput strojeva za mužnju unutar prostora farme;
c) Ulaganje u postrojenja za hlađenje i skladištenje mlijeka unutar prostora farme;</t>
  </si>
  <si>
    <t>VIŠNJAN TURIZAM d.o.o., Zagreb</t>
  </si>
  <si>
    <t>OPG JOSIP ŠIRJAN, Ivanić Grad</t>
  </si>
  <si>
    <t xml:space="preserve">c) Ulaganje u specijaliziranu opremu za transport gnoja*
a) Ulaganje u poljoprivrednu mehanizaciju - ostala mehanizacija i poljoprivredna oprema
b) Ulaganje u poljoprivrednu mehanizaciju - traktori
</t>
  </si>
  <si>
    <t>ISTRA SOL d.o.o.,
Tinjan</t>
  </si>
  <si>
    <t>Općina Klenovnik</t>
  </si>
  <si>
    <t>KOPLJAR poljoprivredni obrt, Vuka</t>
  </si>
  <si>
    <t>b) Ulaganje u izgradnju i/ili u rekonstrukciju skladišnih kapaciteta za stajski gnoj*
a) Ulaganje u poljoprivrednu mehanizaciju - ostala mehanizacija i poljoprivredna oprema
b) Ulaganje u poljoprivrednu mehanizaciju - traktori</t>
  </si>
  <si>
    <t>c) Ulaganje u novo podizanje i/ili restrukturiranje i zamjenu postojećih nasada voća i stolnog grožđa 
a) Ulaganje u poljoprivrednu mehanizaciju - ostala mehanizacija i poljoprivredna oprema
b) Ulaganje u poljoprivrednu mehanizaciju - traktori</t>
  </si>
  <si>
    <t>"LAG Summer Festival" najveće je međunarodno okupljanje LAG-ova u Hrvatskoj, a održava se od 04.-06. srpnja 2014. u biogradu na Moru u organizaciji LAG-a Laure. Cilj festivala je "spojiti zeleno i plavo" na jedan drugačiji način uz pružanje prilike svim sudionicima da svoje proizvode izlože direktno pred 20.000 turista u gradu poznatom kao turističko središte u srcu Jadrana. Izložbeni prostor bit će postavljen duž cijele rive gdje će biti podignute i dvije pozornice. osim festivalskog dijela, sudionici će moći sudjelovati na radionici "1. godina provedbe IPARD mjere 202" koju će voditi predstavniciMinistarstva poljoprivrede te seminaru " Poslovna politika za razvoj ruralnog turizma kroz EU fondove i LEADER program". Službeno otvorenje festivala proglasit će pomoćnica ministra Davorka Hajduković, univ.spec.pol.</t>
  </si>
  <si>
    <t xml:space="preserve">Uprava za upravljanje EU fondom za ruralni razvoj, EU i međunarodnu suradnju, organizirala je održavanje 14.sjednice Odbora za praćenje provedbe IPARD programa. Sjednica Odbora se održala 12.06.2014. godine u Osijeku. Sukladno Poslovniku o radu Odbora čl.15 na sjednici se vodi zapisnik. Budući se dostavlja EK, zapisnik mora biti na engleskom jeziku za što je potrebna usluga prijevoda sa hrvatskog na engleski. </t>
  </si>
  <si>
    <t>Časopis "EU Rural Review" donosi teme vezane uz ruralni razvoj koje su bliske svim dionicama u ruralnom prostoru. Opisuje mnoge praktične primjere provedbe politike ruralnog razvoja,  a obrađene su i mnoge aktualne teme o kojima je potrebno informirati ruralna područja. Dostupan je prijevod na 6 jezika (engleski, njemački, francuski, španjolski, talijanski i poljski).
18. broj časopisa "EU Rural Review" donosi pregled suvremene ekološke poljoprivrede. Naglašava vrijednost ekološkog pristupa poljoprivredi i ruralnom razvoju, te korist koju ekološki pristup ia za okoliš, ali i za društvo. U ovom broju se nalazi i opsi Akcijskog plana o budućnosti ekološke proizvodnje u Europi kojeg je izradila EK. Navedeni prijevod će se naručitelju dostaviti u elektronskom obliku.</t>
  </si>
  <si>
    <t>Grad Lepoglava</t>
  </si>
  <si>
    <t>AGROPROM d.o.o., Ogulin</t>
  </si>
  <si>
    <t>Sudjelovanje na manifestaciji "Okusi Hrvatsko" u organizaciji općine Baška Voda i LAG-a Adrion. Manifestacija ima za cilj pored predstavljanja proizvoda i malih proizvođača, umrežavanje proizvođača na području LAG-a Adrion, ali i sa područja ostalih LAG-ova cijele RH sa davateljima turističkih usluga. Umrežavanje je jedna od temeljnih postavki LEADER pristupa koje je ugrađeno i u plan aktivnosti LAG-a ADRION  za razdoblje IPARD programa. Od strane Ministarstva poljoprivrede je planirano sudjelovanje pomoćnice ministra Davorke Hajduković i Vlatke Pavlinić.</t>
  </si>
  <si>
    <t>BOKITO d.o.o.,
Medulin</t>
  </si>
  <si>
    <t>OPG MILJENKO LEVANIĆ, Petrijanec</t>
  </si>
  <si>
    <t>e) Ulaganje u specijaliziranu opremu za transport gnoja*
a) Ulaganje u poljoprivrednu mehanizaciju - ostala mehanizacija i poljoprivredna oprema
b) Ulaganje u poljoprivrednu mehanizaciju - traktori</t>
  </si>
  <si>
    <t>OPG TIHOMIR MATANČIĆ, Slatina</t>
  </si>
  <si>
    <t>Općina Konavle</t>
  </si>
  <si>
    <t>OPG VEDRAN KRALJIĆ, Sveti Đurđ</t>
  </si>
  <si>
    <t>a) Ulaganje u izgradnju i/ili u rekonstrukciju objekata za držanje peradi ( tov pilića i uzgoj  nesilica teških linija) unutar prostora farme;
b) Ulaganje u izgradnju i/ili u rekonstrukciju skladišnih kapaciteta za stajski gnoj;
a) Ulaganje u opremanje objekata za držanje peradi, uključujući opremu za sprječavanje širenja ptičjih bolesti unutar prostora farme;
c) Ulaganje u specijaliziranu opremu za transport gnoja*
a) Ulaganje u poljoprivrednu mehanizaciju - ostala mehanizacija i poljoprivredna oprema
b) Ulaganje u poljoprivrednu mehanizaciju - traktori</t>
  </si>
  <si>
    <t>DRVENARIJA POŠPAIĆ,OBRT ZA IZRADU PLETENE I DRVENE GALANTERIJE, VL. ZVONKO POŠPAIĆ, Trnovec Bartolovečki</t>
  </si>
  <si>
    <t xml:space="preserve">a) Ulaganje u izgradnju i/ili rekonstrukciju objekata  u kojima se obavlja djelatnost tradicijskih obrta, uključujući objekte  u kojima se obavlja pakiranje i trženje proizvoda tradicijskih obrta  </t>
  </si>
  <si>
    <t>OPG ZVONKO SABO, Koprivnički Bregi</t>
  </si>
  <si>
    <t>a) Ulaganje u opremanje objekata za skladištenje i sušenje žitarica i uljarica
a) Ulaganje u poljoprivrednu mehanizaciju - ostala mehanizacija i poljoprivredna oprema
b) Ulaganje u poljoprivrednu mehanizaciju - traktori</t>
  </si>
  <si>
    <t>OSATINA GRUPA d.o.o., Semeljci</t>
  </si>
  <si>
    <t>c) Ulaganje u novo podizanje i/ili restrukturiranje i zamjenu postojećih nasada voća i stolnog grožđa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</si>
  <si>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Općina Sveti Ilija</t>
  </si>
  <si>
    <t>PRIUS FRUCTUS d.o.o., Šestanovac</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</si>
  <si>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t>
  </si>
  <si>
    <t>STANCIJA ST'ANTONIO d.o.o., Vodnjan</t>
  </si>
  <si>
    <t>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</si>
  <si>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 xml:space="preserve">DESYRE d.o.o., Vidovec </t>
  </si>
  <si>
    <t>c) Ulaganje u opremanje objekata za skladištenje voća i povrća;
a) Ulaganje u poljoprivrednu mehanizaciju - ostala mehanizacija i poljoprivredna oprema
b) Ulaganje u poljoprivrednu mehanizaciju - traktori</t>
  </si>
  <si>
    <t>IVAN PRŽULJ,
Zagreb</t>
  </si>
  <si>
    <t>OPG SEVERIN IRENA,
Zagreb</t>
  </si>
  <si>
    <t>FUNGUS PANONIA d.o.o., Donji Miholjac</t>
  </si>
  <si>
    <t>Općina Lipovljani</t>
  </si>
  <si>
    <t>Općina Bale</t>
  </si>
  <si>
    <t>BUDIMIR d.o.o., Đakovo</t>
  </si>
  <si>
    <t>OPG MARIO RENGEL, Pitomača</t>
  </si>
  <si>
    <t>OPG VLADIMIR RUŠNOV, Berak</t>
  </si>
  <si>
    <t>DAR BLUE d.o.o., Varaždin</t>
  </si>
  <si>
    <t>a) Ulaganje u opremanje objekata za držanje muznih krava, mliječnih ovaca i  mliječnih koza unutar prostora farme
e) Ulaganje u specijaliziranu opremu za transport gnoja*</t>
  </si>
  <si>
    <t xml:space="preserve">a) Ulaganje u izgradnju i/ili u rekonstrukciju objekata za skladištenje i sušenje žitarica i uljarica
a) Ulaganje u opremanje objekata za skladištenje i sušenje žitarica i uljarica
a) Ulaganje u poljoprivrednu mehanizaciju - ostala mehanizacija i poljoprivredna oprema
b) Ulaganje u poljoprivrednu mehanizaciju - traktori
</t>
  </si>
  <si>
    <t>b) Ulaganje u izgradnju i/ili rekonstrukciju objekata za skladištenje voća i povrća;
c) Ulaganje u novo podizanje i/ili restrukturiranje i zamjenu postojećih nasada voća i stolnog grožđa 
e) Ulaganje u izgradnju sustava za navodnjavanje na gospodarstvima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t>
  </si>
  <si>
    <t>OPG CRNČAN JELKA, Marijanci</t>
  </si>
  <si>
    <t>Sudjelovanje na EU forumu o lokalnom razvoju. Na forum su pozvani sudionici iz cijele regije koji će rasoravljati o razvitku različitih pristupa lokalnom razvoju u Hrvatskoj i cijeloj regiji Zapadnog balkana. Na forumu će sudjelovati i hrvatsko Ministarstvo poljoprivrede kako bi prezentiralo vlastiti program ruralnog razvoja. APPRRR također će objasniti vlasitu ulogu i očekivanja od korisnika. Prezentirat ćemo i raspravljat o studijima slučejeva koje opisuju neka od uspješnih razvojnih rješenja.</t>
  </si>
  <si>
    <t>POLJOPRIVREDNI OBRT "DRK", Belica</t>
  </si>
  <si>
    <t>d) Ulaganje u posebnu opremu za rukovanje i korištenje  stajskog gnoja poput sabirališta gnoja*
e) Ulaganje u specijaliziranu opremu za transport gnoja*</t>
  </si>
  <si>
    <t>OPG HRVOJE  BRKANIĆ, Magadenovac</t>
  </si>
  <si>
    <t>Općina Marčana</t>
  </si>
  <si>
    <t>ZLATARI d.o.o., Slunj</t>
  </si>
  <si>
    <t>OPG BRIGITA TONKOVAC, Čepin</t>
  </si>
  <si>
    <t>Općina Lopar</t>
  </si>
  <si>
    <t>AGRO-JAKŠIĆ d.o.o., Slakovci</t>
  </si>
  <si>
    <t>OPG ANTON ŠKUNCA, Novalja</t>
  </si>
  <si>
    <t>c) Ulaganje u novo podizanje i/ili restrukturiranje i zamjenu postojećih nasada voća i stolnog grožđa 
d) ulaganja u restrukturiranje i zamjenu postojećih nasada vinskih kultivara grožđa i maslina 
a) Ulaganje u poljoprivrednu mehanizaciju - ostala mehanizacija i poljoprivredna oprema
b) Ulaganje u poljoprivrednu mehanizaciju - traktori</t>
  </si>
  <si>
    <t>OPG LJILJANKA HOLETIĆ, Jastrebarsko</t>
  </si>
  <si>
    <t>OPG GERŽINIĆ MARKO, Vižinada</t>
  </si>
  <si>
    <t>U Hrvatskoj govedarskoj proizvodnji simentalska pasmina , smeđe govedo i holstein pasmina čine 99% vrsta u uzgoju, dok samo 15% udjjela čine ostale pasmine i autohtone vrste (slavonski podolac, istarsko govedo i buša). Tip uzgoja goveda je većinom uzgoj u stajama, dok je držanje goveda na otvorenom individualan i slabo zastupljen. U nedjelju, 21.09. 2014. na lokaciji Stočni sajam u Zadvarju s početkom u 8 sati, održat će se prva prekograničnaizložba buše.  Organizacijom izložbe upravlja Organizacijski odbor izložbe pod vodstvom Javne ustanove RERA S.D. za koordinaciju i razvoj Splitsko-dalmatinske županije u suradnji s više partnera među kojima je i Ministarstvo poljoprivrede Rh. U sklopu izložbe predviđen je gastro program putem kojeg će se prezentirati kvaliteta mlijeka i mesa od buše s ciljem njihove promocije i komercalizacije. Osim gospodarske reafirmacije ove pasmine, ova izložba omogućit će razmjenu ideja i dobre prakse u provedbi mjera ruralnog razvoja u RH, što je jedan od ciljeva Mreže za ruralni razvoj. Također promicanjem partnerstva i suradnje doprinijeti će se ostvarivanju zadataka mreže koji su propisani u Pravilniku o Mreži za ruralni razvoj.</t>
  </si>
  <si>
    <t>EKO SUCUS d.o.o., Hrvatski Leskovac</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</si>
  <si>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b) Ulaganje u poljoprivrednu mehanizaciju - traktori</t>
  </si>
  <si>
    <t>OPG MIRJANA VUKOVIĆ, Vukovar</t>
  </si>
  <si>
    <t>a) Ulaganje u izgradnju i/ili u rekonstrukciju objekata za skladištenje i sušenje žitarica i uljarica
a) Ulaganje u poljoprivrednu mehanizaciju - ostala mehanizacija i poljoprivredna oprema</t>
  </si>
  <si>
    <t>POLJOPRIVREDNI OBRT "NOVOSEL", Lukač</t>
  </si>
  <si>
    <t>OPG KRISTIJAN ŠAJNOVIĆ, Domašinec</t>
  </si>
  <si>
    <t>OPG ANĐELKO FISTRIĆ, Zagorska Sela</t>
  </si>
  <si>
    <t>Općina Pisarovina</t>
  </si>
  <si>
    <t>Sudjelovanje na javnoj raspravi "Community Led Local Development (CLLD) as a tool of Cohesion Policy 2014-2020 for local rural, urban and peri-urban development" koji se održava 29. rujna 2014. u bruxellesu, rue belliard 99. Javnu raspravu organizira Europski gospodarski i socijalni odbor (EESC) u svrhu kvalitetnije pripreme i izrade mišljenja o CLLD-u. Ova rasprava će okupiti niz dionika s terena koji će podijeliti svoja iskustva i stavove vezane uz CLLD te pružiti stručne stavove o ovoj temi. Svoja iskustva i ideje podijeliti će predstavnici lokalne uprave, gradonačelnici/načelnici, predstavnici malih i srednjih poduzeća, nevladinih organizacija, socijalni partneri, poljoprivrednici, ribari, istraživači...Na konferenciji će kao hrvatski predstavnik, sudjelovati Ivan Ciprijan.</t>
  </si>
  <si>
    <t>FILUM d.o.o., Zlatar Bistrica</t>
  </si>
  <si>
    <t>UKUPNO 10. NATJEČAJ (M103)</t>
  </si>
  <si>
    <t>Deseti natječaj (M103)</t>
  </si>
  <si>
    <t>PADRELE RIBA d.o.o., Bibinje</t>
  </si>
  <si>
    <t>Općina Kloštar Ivanić</t>
  </si>
  <si>
    <t>POLJODJELSKO - TRGOVAČKI OBRT " BERTIĆ ", vl. IGOR BERTIĆ, Otok</t>
  </si>
  <si>
    <t>OPG MARINKA SETNIK, Mali Bukovec</t>
  </si>
  <si>
    <t>b) Ulaganje u izgradnju i/ili rekonstrukciju objekata za skladištenje voća i povrća;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c) Ulaganje u opremanje objekata za skladištenje voća i povrća;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</si>
  <si>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GLAZIR d.o.o., Rugvica</t>
  </si>
  <si>
    <t>MINI MLJEKARA VERONIKA d.o.o.,
Desinić</t>
  </si>
  <si>
    <t>d) Ulaganje u specijalizirana  transportna vozila za prijevoz sirovog mlijeka s dodatnom opremom  (uređaji za mjerenja i analize)</t>
  </si>
  <si>
    <t>AGRO-EL d.o.o., Čakovec</t>
  </si>
  <si>
    <t>OPG ZORAN NINČEVIĆ, Čačinci</t>
  </si>
  <si>
    <t>FARMA MUZNIH KRAVA ORLOVNJAK d.o.o., Antunovac</t>
  </si>
  <si>
    <t>FARMA MUZNIH KRAVA MALA BRANJEVINA d.o.o., Osijek</t>
  </si>
  <si>
    <t>NOVI AGRAR d.o.o., Osijek</t>
  </si>
  <si>
    <t>JAN-SPIDER d.o.o., Pitomača</t>
  </si>
  <si>
    <t xml:space="preserve">a) Ulaganje u izgradnju i/ili rekonstrukciju objekata za preradu (konzerviranje, sušenje, zamrzavanje) voća, povrća, maslina (isključujući maslinovo ulje), aromatičnog, začinskog i ljekovitog bilja i gljiva
a) Ulaganje u opremanje objekata za preradu (konzerviranje, sušenje, zamrzavanje) voća,povrća, maslina (isključujući maslinovo ulje), aromatičnog, začinskog i ljekovitog bilja i gljiva
</t>
  </si>
  <si>
    <t>TVRDA STINA BRANITELJSKA GRAĐEVINSKO-OBRTNIČKA ZADRUGA, Split</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</si>
  <si>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 (iznos iskazan do limita 3750 kn/kW, preko toga u neprihvatljivim troškovima)</t>
  </si>
  <si>
    <t>OPG VLADO ŠIMATOVIĆ, Čačinci</t>
  </si>
  <si>
    <t>POLJODJELSKO - PRIJEVOZNIČKI OBRT " B R O N I Ć ", Retkovci</t>
  </si>
  <si>
    <t>OBITELJSKI POLJOPRIVREDNI OBRT, VL. IVICA BANEKOVIĆ,
Visoko</t>
  </si>
  <si>
    <t>Lokalne akcijske grupe (LAG-ovi) u razdoblju 2007 - 2013 identificirani su kao jedni od najaktivnijih članova Mreže za ruralni razvoj. Aktinosti LAG-ova vezane uz animaciju i edukaciju lokalnog stanovništva te promidžbu mjera ruralnog razvoja koje su na raspolaganju korisnicima uvelike se nadopunjuju sa zadacima i ciljevima Mreže za ruralni razvoj. Sukladno tome, kako bi se izbjeglo preklapanje tema i potaknula suradnja, Mreža za ruralni razvoj i LAG-ovi zajdednički organiziraju određene radionice, seminare ili studijska putovanja za lokalne dionike, odnosno članove Mreže za ruralni razvoj.
U svrhu pripreme za planiranu radionicu koja će se održati u suradnji s LAG-om Karašica, prevesti će se na hrvatski jezik vodič "Guidance on Community - Led Local development for Local Actors".</t>
  </si>
  <si>
    <t>Deseti natječaj (M101)</t>
  </si>
  <si>
    <t>UKUPNO 10. NATJEČAJ (M101)</t>
  </si>
  <si>
    <t>OPG FERENČINA KATICA, Sveti Ivan Žabno</t>
  </si>
  <si>
    <t>OPG JOSIP FIČKO, Podravske Sesvete</t>
  </si>
  <si>
    <t>OPG HELENA ŽULJ, Kutina</t>
  </si>
  <si>
    <t>PG STRAJNIĆ RADOVAN, Narta</t>
  </si>
  <si>
    <t>OPG TOMISLAV SRPAK, Palinovec</t>
  </si>
  <si>
    <t>OPG MARIO TRBUŠIĆ, Bedekovčina</t>
  </si>
  <si>
    <t>a) Ulaganje u izgradnju i/ili u rekonstrukciju objekata za držanje svinja unutar prostora farme;
a) Ulaganje u opremanje objekata za držanje svinja unutar prostora farme; 
a) Ulaganje u poljoprivrednu mehanizaciju - ostala mehanizacija i poljoprivredna oprema
b) Ulaganje u poljoprivrednu mehanizaciju - traktori</t>
  </si>
  <si>
    <t>Općina Kaptol</t>
  </si>
  <si>
    <t>Općina Pokupsko</t>
  </si>
  <si>
    <t>a) Ulaganje u izgradnju toplinskih sustava koji koriste organski otpad iz poljoprivrede i šumarstva (biomasu)</t>
  </si>
  <si>
    <t>Grad Kutjevo</t>
  </si>
  <si>
    <t>a) Ulaganje u izgradnju lokalnih nerazvrstanih cesta, uključujući pripremne radove, zemljane radove i radove na konstrukciji cestovne površine (sukladno projektnoj dokumentaciji)
b) Ulaganje u rekonstrukciju lokalnih nerazvrstanih cesta, uključujući pripremne radove, zemljane radove i radove na konstrukciji cestovne površine (sukladno projektnoj dokumentaciji)</t>
  </si>
  <si>
    <t>Općina Drenovci</t>
  </si>
  <si>
    <t>OPG GRUBIĆ MIROSLAV, Rasinja</t>
  </si>
  <si>
    <t>SAMITA KAMI d.o.o., Koprivnica</t>
  </si>
  <si>
    <t>OPG KUŠIĆ MLADEN, Sveti Ivan Zelina</t>
  </si>
  <si>
    <t xml:space="preserve">a) Ulaganje u poljoprivrednu mehanizaciju - ostala mehanizacija i poljoprivredna oprema
b) Ulaganje u poljoprivrednu mehanizaciju - traktori
</t>
  </si>
  <si>
    <t>OPG BIBER ELVIS, Mursko Središće</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</si>
  <si>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a) Ulaganje u poljoprivrednu mehanizaciju - ostala mehanizacija i poljoprivredna oprema
b) Ulaganje u poljoprivrednu mehanizaciju - traktori</t>
  </si>
  <si>
    <t>OPG BEŠTEK DRAGUTIN, Sveti Ivan Žabno</t>
  </si>
  <si>
    <t xml:space="preserve">a) Ulaganje u poljoprivrednu mehanizaciju - ostala mehanizacija i poljoprivredna oprema
</t>
  </si>
  <si>
    <t>GOSPODARSTVO GORJANI d.o.o., Gorjani</t>
  </si>
  <si>
    <t>OPG NOVOSEL DANIEL, Čađavica</t>
  </si>
  <si>
    <t>OBITELJSKO GOSPODARSTVO PERKOVIĆ, Staro Topolje</t>
  </si>
  <si>
    <t>ZLATO TRGOVAČKI OBRT, Čađavica</t>
  </si>
  <si>
    <t>Općina Gola</t>
  </si>
  <si>
    <t>Općina Motovun</t>
  </si>
  <si>
    <t>OPG GOLAC NENAD, Zagreb</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</si>
  <si>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e) ulaganje u opremanje sustava za navodnjavanje na otvorenom za trajne nasade i površine pod povrćem, koristeći podzemne (izvori i bunari) i površinske vode (rijeke, jezera i akumulacije); izgradnja sustava, uključujući pumpe, cijevi, ventile i raspršivače; izgradnja bunara</t>
  </si>
  <si>
    <t>TRGOIMPORT d.o.o., Kloštar Podravski</t>
  </si>
  <si>
    <t>a) Ulaganje u opremanje objekata za skladištenje i sušenje žitarica i uljarica
a) Ulaganje u poljoprivrednu mehanizaciju - ostala mehanizacija i poljoprivredna oprema</t>
  </si>
  <si>
    <t>FRUCTUM MOSLAVINA d.o.o., Velika Ludina</t>
  </si>
  <si>
    <t>c) Ulaganje u novo podizanje i/ili restrukturiranje i zamjenu postojećih nasada voća i stolnog grožđa 
b) Ulaganje u specijaliziranu opremu za berbu, sortiranje i pakiranje voća i povrća uključujući stolno grožđe;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t>
  </si>
  <si>
    <t>Općina Poličnik</t>
  </si>
  <si>
    <t xml:space="preserve">c) Ulaganje u izgradnju sustava za pročišćavanje otpadnih voda
b) Ulaganje u kupnju opreme i strojeva koji su sastavni dio projekta, uključići hardver i softver za sustav pročišćavanja otpadnih voda </t>
  </si>
  <si>
    <t>Općina Stupnik</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</si>
  <si>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a) Ulaganje u poljoprivrednu mehanizaciju - ostala mehanizacija i poljoprivredna oprema</t>
  </si>
  <si>
    <t>Mreža za ruralni razvoj je suorganizator sastanka "LEADER pristup-pokretač ruralnog razvoja" koja će se održati 22.-23. listopada 2014. u Bizovačkim toplicama. Sastanak je namijenjen predstavnicima LAG-ova koji su ključni nositelji LEADER pristupa i njegovi glavni promotori, ali i svim ostalim zainteresiranim dionicima ruralnog razvoja.</t>
  </si>
  <si>
    <t>Općina Kaštelir-Labinci</t>
  </si>
  <si>
    <t>UNI VIRIDAS d.o.o., Zagreb</t>
  </si>
  <si>
    <t>OPG PULIĆ MARKO, Skradin</t>
  </si>
  <si>
    <t>OPG MATIJAŠEVIĆ TOMISLAV, Bogodanovci</t>
  </si>
  <si>
    <t>Grad Glina</t>
  </si>
  <si>
    <t xml:space="preserve">b) Ulaganje u rekonstrukciju sustava kanalizacije </t>
  </si>
  <si>
    <t>Općina Vižinada</t>
  </si>
  <si>
    <t>a) Ulaganje u izgradnju sustava kanalizacije</t>
  </si>
  <si>
    <t>Grad Krk</t>
  </si>
  <si>
    <t>U svrhu poboljšanja prepoznatljivosti Mreže za ruralni razvoj prilikom organiziranja i/ili sudjelovanja na raznim promotivnim, edukativnim i sličnim aktivnostima, izraditi će se promidžbeni materijal Mreže za ruralni razvoj.</t>
  </si>
  <si>
    <t>Nabava usluga (prijevoz zrakoplovom, smještaj u hotelu, prehrana, osvježavanje tijekom sjednice) za jesensku sjednicu Odbora za praćenje provedbe IPARD programa koja će se održati u Dubrovniku 19. studenoga 2014. godine.</t>
  </si>
  <si>
    <t>Kako bi se prezentirali rezultati dosadašnje provedbe IPARD programa. Članovi Odbora za praćenje su zatražili održavanje izvanredne sjednice na koji će biti pozvani predstavnici institucija uključenih u provedbu programa, korisnici, predstavnici konzultantskih tvrtki i raznih državnih tijela. Po završetku sjednice održat će se prigodni domjenak za sve sudionike (oko 300).</t>
  </si>
  <si>
    <t>DJEČJI VRTIĆ RUŽICA,
Goričan</t>
  </si>
  <si>
    <t xml:space="preserve">a) Ulaganje u izgradnju i/ili rekonstrukciju objekata za pružanje nepoljoprivrednih usluga u ruralnim područjima: IT centara, radionica za popravak strojeva poljoprivredne i šumarske mehanizacije, dječjih vrtića,  igraonica za djecu, sportsko-rekreativnih centara za mlade i odrasle.
b) Ulaganje u opremanje kapaciteta za pružanje nepoljoprivrednih usluga u ruralnim područjima: IT centara, radionica za popravak strojeva poljoprivredne i šumarske mehanizacije, dječjih vrtića,  igraonica za djecu, sportsko-rekreativnih centara za mlade i odrasle
</t>
  </si>
  <si>
    <t>M.I. AGRO d.o.o., Velika Kopanica</t>
  </si>
  <si>
    <t>NADA, OBRT ZA PROIZVODNJU I USLUGE, Obrež Vivodinski</t>
  </si>
  <si>
    <t>OBRT ZA LOV I POLJOPRIVREDU "AGROLOV" , Bošnjaci</t>
  </si>
  <si>
    <t>POLJOPRIVREDNI OBRT"ŠIMUN" vl. Hrvoje Bošnjaković, Bapska</t>
  </si>
  <si>
    <t>OPG MARČETA BRANKO, Špišić Bukovica</t>
  </si>
  <si>
    <t>PPK VALPOVO d.o.o., Valpovo</t>
  </si>
  <si>
    <t>b) Ulaganje u izgradnju i/ili u rekonstrukciju skladišnih kapaciteta za stajski gnoj*
b) Ulaganje u posebnu opremu za rukovanje i korištenje stajskog gnoja poput sabirališta gnoja*</t>
  </si>
  <si>
    <t>OPG CIGLARIĆ LJUDEVIT, Belica</t>
  </si>
  <si>
    <t>OPG TAJANA HASAN LEMIĆ, Sveti Ivan Zelina</t>
  </si>
  <si>
    <t xml:space="preserve">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t>
  </si>
  <si>
    <t>OPG KOVAČEC JOSIP, Slatina</t>
  </si>
  <si>
    <t>FORTUNA AGRO d.o.o., Mursko Središće</t>
  </si>
  <si>
    <t>POLJODJELSKI OBRT I UZGOJ STOKE BARIŠA, Novi Jankovci</t>
  </si>
  <si>
    <t>OPG ŠESTAK DAMIR, Belice</t>
  </si>
  <si>
    <t>AUTO-HRVATSKA STR. d.o.o., Rijeka</t>
  </si>
  <si>
    <t xml:space="preserve">a) Ulaganje u izgradnju i/ili u rekonstrukciju objekata za skladištenje i sušenje žitarica i uljarica
b) Ulaganje u izgradnju postrojenja za proizvodnju energije iz obnovljivih izvora na farmi
</t>
  </si>
  <si>
    <t>OPG ROBERT KOVAČEVIĆ, Križevci</t>
  </si>
  <si>
    <t>LUG d.o.o. ZA POLJ. PROIZVODNJU, TRGOVINU I TRANSPORT, Donji Andrijevc</t>
  </si>
  <si>
    <t>a) Ulaganje u izgradnju i/ili u rekonstrukciju objekata za skladištenje i sušenje žitarica i uljarica
b) Ulaganje u izgradnju postrojenja za proizvodnju energije iz obnovljivih izvora na farmi
a) Ulaganje u poljoprivrednu mehanizaciju - ostala mehanizacija i poljoprivredna oprema</t>
  </si>
  <si>
    <t>OPG PUKLEK BOŽIDAR, Prelog</t>
  </si>
  <si>
    <t>OPG KRUNOSLAV MARIJANOVIĆ, Nijemci</t>
  </si>
  <si>
    <t>ALTILIA d.o.o., Zlatar Bistrica</t>
  </si>
  <si>
    <t>OPG DEBELEC NIKOLA, Gornji Kraljevec</t>
  </si>
  <si>
    <t>b) Ulaganje u specijaliziranu opremu za berbu, sortiranje i pakiranje voća i povrća uključujući stolno grožđe;
e) ulaganje u izgradnju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t>
  </si>
  <si>
    <t>DEMETRA ALFA d.o.o., Garešnica</t>
  </si>
  <si>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a) Ulaganje u poljoprivrednu mehanizaciju - ostala mehanizacija i poljoprivredna oprema
b) Ulaganje u poljoprivrednu mehanizaciju - traktori</t>
  </si>
  <si>
    <t>OBRT POLJOPRIVREDNI PROIZVOĐAČ ZLATKO VINKOVIĆ, Belica</t>
  </si>
  <si>
    <t>b) Ulaganje u specijaliziranu opremu za berbu, sortiranje i pakiranje voća i povrća uključujući stolno grožđe;
a) Ulaganje u poljoprivrednu mehanizaciju - ostala mehanizacija i poljoprivredna oprema</t>
  </si>
  <si>
    <t>Provedba aktivnosti evaluacije u tijeku provedbe IPARD programa za razdoblje 2012.-2014. Aktivnost evaluacije u tijeku IPARD programa ima za cilj procjenu kvalitete, učinkovitosti i djelotvornosti provedbe IPARD programa u razdoblju 2012.-2014. u skladu s IPA provedbenom uredbom (EK) i Sektorskim sporazumom (NN10/08), a u svrhu unapređenja sustava u novom programskom razdoblju.</t>
  </si>
  <si>
    <t>Uprava za upravljanje EU fondom za RR organizira završnu svečanost prigodom završetka Programa RR 2007-2013 kojoj će nazočiti 250 osoba, predstavnika medija, korisnika predstavnici ministarstava i dr. institucija uključenih u provedbu programa. Sudionicima će biti dijeljeni promidžbeni materijali, u vidu proizvoda koji su nastali u pogonima koji su izgrađeni/opremljeni  sredstvima IPARD programa. U tu svrhu Min. nabavlja proizvode IPARD korisnika.</t>
  </si>
  <si>
    <t>Za potrebe redovitih aktivnosti Mreže za ruralni razvoj nabavlja se uredska oprema (papir za printanje, toner te potrošni uredski materijal).</t>
  </si>
  <si>
    <t>MPR u suradnji s veleposlanstvom Republike Francuske organizira dvodnevnu radionicu (13.-14.11.2014.) o iskustvu provedbe LEADER pristupa u Francuskoj i Hrvatskoj u razdoblju od 2007-2013. MPR će sudionicima radionice osigurati osvježenje u pauzi (kava, voda, sok, kolači, voće) ručak te večeru tijekom dva dana održavanja radionice.</t>
  </si>
  <si>
    <t>BIOAGRAR d.o.o., Ivanovci</t>
  </si>
  <si>
    <t>SVEUKUPNO N1+N2+N3 (M301):</t>
  </si>
  <si>
    <t>SVEUKUPNO N2+N3+N3+N4 (M302):</t>
  </si>
  <si>
    <t>SVEUKUPNO N1+N2+N3+N4+N5+N6+N7+N8+N9 (M101,103):</t>
  </si>
  <si>
    <t>Petar Brajković, Brajkovići, Buići</t>
  </si>
  <si>
    <t>a) Ulaganje u izgradnju i/ili u rekonstrukciju objekata za skladištenje i sušenje žitarica i uljarica
b)Ulaganje u poljoprivrednu mehanizaciju - traktori</t>
  </si>
  <si>
    <t>DOROTEJA, OBRT ZA KNJIGOVODSTVENE USLUGE I POLJOPRIVREDU, Koprivnica</t>
  </si>
  <si>
    <t xml:space="preserve">Sudjelovanje na 11. sastanku Koordinacijskog odbora Europske mreže za ruralni razvoj (ENRD) i 18. Sastanku nacionalnih ruralnih mreža (NRN) u Portugalu, Tomar, Largo Candido Dos Reis 1, Hotel Dos Templarios.
</t>
  </si>
  <si>
    <t>Sudjelovanje na 19. sastanku Nacionalnih ruralnih mreža od 11.-13. rujna 2013. u Gdanjsku, Poljska. Sastanak organizira Europska mreža za ruralni razvoj u suradnji s poljskom nacionalnom mrežom. Glavna tema sastanka je planiranje struktura Mreže, njezine aktivnosti i resursi u slijedećem programskom razdoblju.</t>
  </si>
  <si>
    <t xml:space="preserve">U skladu s preuzetim obavezama Republika Hrvatska je u obvezi dva puta godišnje organizirati sjednicu Odbora za praćenje provedbe IPARD programa na kojoj se članove Odbora izvještava o provedbi programa te planovima za nadolazeće razdoblje. </t>
  </si>
  <si>
    <t>Sudjelovanje na 20. sastanku Odbora stručnjaka za evaluaciju Programa ruralnog razvoja koji će se održati 18. rujna 2013. godine u Brusselessu. Odbor stručnjaka za evaluaciju Programa ruralnog razvoja prati rad Mreže stručnjaka za evaluaciju vezano uz razmjenu znanja i uspostavu najboljih praksi u evaluaciji  politika ruralnog razvoja. Mreža stručnjaka za evaluaciju je sastavni dio europske mreže za ruralni razvoj (ENRD). Na sastancima sudjeluju predstavnici DČ ( po dva predstavnika) kojima predsjedava predstavnik Europske komisije. hrvatsku će na istoimenom sastanku Odbora predstavljati jedan(1) predstavnik, Ranko Glumac iz Službe za programiranje, praćenje, evaluaciju i promidžbu EU programa za ruralni razvoj.</t>
  </si>
  <si>
    <t xml:space="preserve">a) Ulaganje u izgradnju i/ili u rekonstrukciju objekata za držanje kokoši nesilica i/ili uzgoj pilenki lake linije;
b) Ulaganje u izgradnju i/ili u rekonstrukciju skladišnih kapaciteta za stajski gnoj;
a) Ulaganje u opremanje objekata za držanje kokoši nesilica i/ili uzgoj pilenki lake linije, uključujući opremu za sprečavanje širenja ptičjih bolesti;
a) Ulaganje u poljoprivrednu mehanizaciju - ostala mehanizacija i poljoprivredna oprema
</t>
  </si>
  <si>
    <t>OPG JERKO CENGER, Daruvar</t>
  </si>
  <si>
    <t>DAM d.o.o.,  Špišić Bukovica</t>
  </si>
  <si>
    <t>a) Ulaganje u opremanje objekata za skladištenje i sušenje žitarica i uljarica
b) Ulaganje u opremanje postrojenja za proizvodnju energije iz obnovljivih izvora na farmi
a) Ulaganje u poljoprivrednu mehanizaciju - ostala mehanizacija i poljoprivredna oprema
b) Ulaganje u poljoprivrednu mehanizaciju - traktori</t>
  </si>
  <si>
    <t xml:space="preserve">e) ulaganje u izgradnju sustava za navodnjavanje na otvorenom za trajne nasade i površine pod povrćem, koristeći podzemne (izvori i bunari) i površinske vode (rijeke, jezera i akumulacije); izgradnja sustava, uključujući pumpe, cijevi, ventile i raspršivače; izgradnja bunara
d) Ulaganje u sustav za zaštitu od tuče na gospodarstvu (uključujući računalnu opremu) za voćnjake i stolno grožđe
e) ulaganje u opremanje sustava za navodnjavanje na otvorenom za trajne nasade i površine pod povrćem, koristeći podzemne (izvori i bunari) i površinske vode (rijeke, jezera i akumulacije); izgradnja sustava, uključujući pumpe, cijevi, ventile i raspršivače; izgradnja bunara
a) ; Ulaganje u poljoprivrednu mehanizaciju - ostala mehanizacija i poljoprivredna oprema
</t>
  </si>
  <si>
    <t>a)  Ulaganje u laboratorijsku opremu za kemijske analize maslinovog ulja</t>
  </si>
  <si>
    <t>b) Ulaganje u specijaliziranu opremu za berbu, sortiranje i pakiranje voća i povrća uključujući stolno grožđe;
a)  Ulaganje u poljoprivrednu mehanizaciju - ostala mehanizacija i poljoprivredna oprema</t>
  </si>
  <si>
    <t>Troškovnik d.o.o.,
Zagreb</t>
  </si>
  <si>
    <t>DALIBOR PJEVIĆ.,
Labin</t>
  </si>
  <si>
    <t>LAG Barun Trenk</t>
  </si>
  <si>
    <t>OPG Pejić Marijo</t>
  </si>
  <si>
    <r>
      <t>a)</t>
    </r>
    <r>
      <rPr>
        <sz val="10"/>
        <rFont val="Times New Roman"/>
        <family val="1"/>
        <charset val="238"/>
      </rPr>
      <t>Ulaganje u opremu za preradu maslina i trženje maslinovog ulja
b) Ulaganje u opremu za obradu otpadnih voda, filtriranje zraka i rashladne sustave</t>
    </r>
  </si>
  <si>
    <t>c) Ulaganje u novo podizanje i/ili restrukturiranje i zamjenu postojećih nasada voća i stolnog grožđa 
e) Ulaganje u izgradnju sustava za navodnjavanje na otvorenom za trajne nasade i površine pod povrćem, koristeći podzemne (izvori i bunari) i površinske vode (rijeke, jezera i akumulacije); izgradnja sustava, uključujući pumpe, cijevi, ventile i raspršivače; izgradnja bunara 
b) Ulaganje u specijaliziranu opremu za berbu, sortiranje i pakiranje voća i povrća uključujući stolno grožđe;
a) Ulaganje u poljoprivrednu mehanizaciju - ostala mehanizacija i poljoprivredna oprema</t>
  </si>
  <si>
    <t>b)  Ulaganje u opremanje postrojenja za proizvodnju energije iz obnovljivih izvora na farmi
a) Ulaganje u poljoprivrednu mehanizaciju - ostala mehanizacija i poljoprivredna oprema
b) Ulaganje u poljoprivrednu mehanizaciju - traktori</t>
  </si>
  <si>
    <t>OPG TAMARA PLEIĆ, Velika Ludina</t>
  </si>
  <si>
    <t>Općina Dubrovačko Primorje</t>
  </si>
  <si>
    <t>CANICULA d.o.o. ZA PRERADU RIBE, TRGOVINU I USLUGE, Milna</t>
  </si>
  <si>
    <t>Pregled korisnika IPARD programa (završeni projekti - isplaćena sredstva)</t>
  </si>
  <si>
    <t>Zagreb, 04.01.2017.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</si>
</sst>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00"/>
    <numFmt numFmtId="165" formatCode="#,##0.00\ _k_n"/>
  </numFmts>
  <fonts count="19" x14ac:knownFonts="1">
    <font>
      <sz val="10"/>
      <name val="Arial"/>
    </font>
    <font>
      <sz val="12"/>
      <name val="Times New Roman"/>
      <family val="1"/>
      <charset val="238"/>
    </font>
    <font>
      <b/>
      <sz val="12"/>
      <name val="Times New Roman"/>
      <family val="1"/>
      <charset val="238"/>
    </font>
    <font>
      <b/>
      <i/>
      <sz val="12"/>
      <name val="Times New Roman"/>
      <family val="1"/>
      <charset val="238"/>
    </font>
    <font>
      <sz val="10"/>
      <name val="Arial"/>
      <family val="2"/>
      <charset val="238"/>
    </font>
    <font>
      <sz val="10"/>
      <name val="Times New Roman"/>
      <family val="1"/>
      <charset val="238"/>
    </font>
    <font>
      <b/>
      <sz val="12"/>
      <name val="Arial"/>
      <family val="2"/>
      <charset val="238"/>
    </font>
    <font>
      <sz val="10"/>
      <color indexed="8"/>
      <name val="Times New Roman"/>
      <family val="1"/>
      <charset val="238"/>
    </font>
    <font>
      <sz val="12"/>
      <name val="Arial"/>
      <family val="2"/>
      <charset val="238"/>
    </font>
    <font>
      <b/>
      <sz val="12"/>
      <color rgb="FFC00000"/>
      <name val="Arial"/>
      <family val="2"/>
      <charset val="238"/>
    </font>
    <font>
      <b/>
      <sz val="14"/>
      <name val="Arial"/>
      <family val="2"/>
      <charset val="238"/>
    </font>
    <font>
      <sz val="16"/>
      <name val="Times New Roman"/>
      <family val="1"/>
      <charset val="238"/>
    </font>
    <font>
      <sz val="10"/>
      <name val="Arial"/>
      <family val="2"/>
      <charset val="238"/>
    </font>
    <font>
      <sz val="12"/>
      <color rgb="FFFF0000"/>
      <name val="Arial"/>
      <family val="2"/>
      <charset val="238"/>
    </font>
    <font>
      <sz val="10"/>
      <color rgb="FFFF0000"/>
      <name val="Arial"/>
      <family val="2"/>
      <charset val="238"/>
    </font>
    <font>
      <sz val="12"/>
      <color theme="1"/>
      <name val="Calibri"/>
      <family val="2"/>
      <charset val="238"/>
      <scheme val="minor"/>
    </font>
    <font>
      <sz val="14"/>
      <name val="Arial"/>
      <family val="2"/>
      <charset val="238"/>
    </font>
    <font>
      <b/>
      <i/>
      <sz val="22"/>
      <name val="Times New Roman"/>
      <family val="1"/>
      <charset val="238"/>
    </font>
    <font>
      <sz val="22"/>
      <name val="Arial"/>
      <family val="2"/>
      <charset val="238"/>
    </font>
  </fonts>
  <fills count="11">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theme="9" tint="0.39997558519241921"/>
        <bgColor indexed="64"/>
      </patternFill>
    </fill>
    <fill>
      <patternFill patternType="solid">
        <fgColor rgb="FF66FFFF"/>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8">
    <xf numFmtId="0" fontId="0" fillId="0" borderId="0"/>
    <xf numFmtId="0" fontId="1" fillId="0" borderId="0"/>
    <xf numFmtId="0" fontId="12" fillId="0" borderId="0"/>
    <xf numFmtId="0" fontId="4" fillId="0" borderId="0"/>
    <xf numFmtId="0" fontId="4" fillId="0" borderId="0"/>
    <xf numFmtId="0" fontId="4" fillId="0" borderId="0"/>
    <xf numFmtId="0" fontId="4" fillId="0" borderId="0"/>
    <xf numFmtId="0" fontId="15" fillId="0" borderId="0"/>
  </cellStyleXfs>
  <cellXfs count="302">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4" fontId="0" fillId="0" borderId="0" xfId="0" applyNumberFormat="1" applyAlignment="1">
      <alignment horizontal="right" vertical="center"/>
    </xf>
    <xf numFmtId="0" fontId="0" fillId="2" borderId="0" xfId="0" applyFill="1" applyAlignment="1">
      <alignment vertical="center"/>
    </xf>
    <xf numFmtId="4" fontId="0" fillId="0" borderId="0" xfId="0" applyNumberFormat="1" applyAlignment="1">
      <alignment vertical="center"/>
    </xf>
    <xf numFmtId="0" fontId="3" fillId="3"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5"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5" fillId="7" borderId="3"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0" borderId="6" xfId="0" applyFont="1" applyBorder="1" applyAlignment="1">
      <alignment horizontal="center" vertical="center" wrapText="1"/>
    </xf>
    <xf numFmtId="4" fontId="2" fillId="5" borderId="9" xfId="0" applyNumberFormat="1" applyFont="1" applyFill="1" applyBorder="1" applyAlignment="1">
      <alignment horizontal="right" vertical="center" wrapText="1"/>
    </xf>
    <xf numFmtId="0" fontId="1" fillId="0" borderId="13" xfId="0" applyFont="1" applyBorder="1" applyAlignment="1">
      <alignment horizontal="center" vertical="center" wrapText="1"/>
    </xf>
    <xf numFmtId="0" fontId="1" fillId="7" borderId="14" xfId="0" applyFont="1" applyFill="1" applyBorder="1" applyAlignment="1">
      <alignment horizontal="left" vertical="center" wrapText="1"/>
    </xf>
    <xf numFmtId="0" fontId="1" fillId="0" borderId="14"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1" fillId="0" borderId="6"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2" fillId="4" borderId="19" xfId="0" applyFont="1" applyFill="1" applyBorder="1" applyAlignment="1">
      <alignment horizontal="left" vertical="center" wrapText="1"/>
    </xf>
    <xf numFmtId="4" fontId="2" fillId="4" borderId="19" xfId="0" applyNumberFormat="1" applyFont="1" applyFill="1" applyBorder="1" applyAlignment="1">
      <alignment horizontal="right" vertical="center" wrapText="1"/>
    </xf>
    <xf numFmtId="0" fontId="5" fillId="0" borderId="3" xfId="0" applyFont="1" applyBorder="1" applyAlignment="1">
      <alignment vertical="center" wrapText="1"/>
    </xf>
    <xf numFmtId="0" fontId="1" fillId="0" borderId="2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3" fontId="9" fillId="0" borderId="0" xfId="0" applyNumberFormat="1" applyFont="1" applyAlignment="1">
      <alignment horizontal="center" vertical="center"/>
    </xf>
    <xf numFmtId="0" fontId="5" fillId="0" borderId="3" xfId="0" applyNumberFormat="1" applyFont="1" applyBorder="1" applyAlignment="1">
      <alignment vertical="center" wrapText="1"/>
    </xf>
    <xf numFmtId="0" fontId="1" fillId="0" borderId="14" xfId="0" applyFont="1" applyFill="1" applyBorder="1" applyAlignment="1">
      <alignment horizontal="left" vertical="center" wrapText="1"/>
    </xf>
    <xf numFmtId="0" fontId="5" fillId="0" borderId="14" xfId="0" applyFont="1" applyBorder="1" applyAlignment="1">
      <alignment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1" fillId="0" borderId="11" xfId="0" applyNumberFormat="1" applyFont="1" applyFill="1" applyBorder="1" applyAlignment="1">
      <alignment horizontal="right" vertical="center" wrapText="1"/>
    </xf>
    <xf numFmtId="0" fontId="5" fillId="0" borderId="1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2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1" xfId="0" applyFont="1" applyBorder="1" applyAlignment="1">
      <alignment horizontal="center" vertical="center" wrapText="1"/>
    </xf>
    <xf numFmtId="0" fontId="1" fillId="0" borderId="11" xfId="0" applyFont="1" applyFill="1" applyBorder="1" applyAlignment="1">
      <alignment horizontal="left" vertical="center" wrapText="1"/>
    </xf>
    <xf numFmtId="4" fontId="1" fillId="0" borderId="3" xfId="0" applyNumberFormat="1" applyFont="1" applyFill="1" applyBorder="1" applyAlignment="1">
      <alignment vertical="center"/>
    </xf>
    <xf numFmtId="4" fontId="1" fillId="0" borderId="4" xfId="0" applyNumberFormat="1" applyFont="1" applyFill="1" applyBorder="1" applyAlignment="1">
      <alignment vertical="center"/>
    </xf>
    <xf numFmtId="4" fontId="1" fillId="0" borderId="11" xfId="0" applyNumberFormat="1" applyFont="1" applyFill="1" applyBorder="1" applyAlignment="1">
      <alignment vertical="center"/>
    </xf>
    <xf numFmtId="4" fontId="0" fillId="0" borderId="0" xfId="0" applyNumberFormat="1" applyFill="1" applyAlignment="1">
      <alignment vertical="center"/>
    </xf>
    <xf numFmtId="0" fontId="2" fillId="4" borderId="9" xfId="0" applyFont="1" applyFill="1" applyBorder="1" applyAlignment="1">
      <alignment horizontal="center" vertical="center" wrapText="1"/>
    </xf>
    <xf numFmtId="0" fontId="2" fillId="4" borderId="9" xfId="0" applyFont="1" applyFill="1" applyBorder="1" applyAlignment="1">
      <alignment horizontal="left" vertical="center" wrapText="1"/>
    </xf>
    <xf numFmtId="4" fontId="2" fillId="4" borderId="9" xfId="0" applyNumberFormat="1" applyFont="1" applyFill="1" applyBorder="1" applyAlignment="1">
      <alignment horizontal="right" vertical="center" wrapText="1"/>
    </xf>
    <xf numFmtId="0" fontId="5" fillId="0" borderId="3" xfId="0" applyNumberFormat="1" applyFont="1" applyFill="1" applyBorder="1" applyAlignment="1">
      <alignment horizontal="left" vertical="center" wrapText="1"/>
    </xf>
    <xf numFmtId="0" fontId="5" fillId="0" borderId="11" xfId="0" applyFont="1" applyBorder="1" applyAlignment="1">
      <alignment horizontal="left" vertical="center" wrapText="1"/>
    </xf>
    <xf numFmtId="0" fontId="5" fillId="7" borderId="3" xfId="0" applyFont="1" applyFill="1" applyBorder="1" applyAlignment="1">
      <alignment vertical="center" wrapText="1"/>
    </xf>
    <xf numFmtId="0" fontId="5" fillId="0" borderId="3" xfId="0" applyNumberFormat="1" applyFont="1" applyFill="1" applyBorder="1" applyAlignment="1">
      <alignment vertical="center" wrapText="1"/>
    </xf>
    <xf numFmtId="4" fontId="1" fillId="0" borderId="3" xfId="0" applyNumberFormat="1" applyFont="1" applyBorder="1" applyAlignment="1">
      <alignment horizontal="right" vertical="center"/>
    </xf>
    <xf numFmtId="4" fontId="1" fillId="0" borderId="3" xfId="0" applyNumberFormat="1" applyFont="1" applyFill="1" applyBorder="1" applyAlignment="1">
      <alignment horizontal="center" vertical="center" wrapText="1"/>
    </xf>
    <xf numFmtId="4" fontId="1" fillId="0" borderId="6" xfId="0" applyNumberFormat="1" applyFont="1" applyFill="1" applyBorder="1" applyAlignment="1">
      <alignment horizontal="right" vertical="center" wrapText="1"/>
    </xf>
    <xf numFmtId="0" fontId="1" fillId="0" borderId="5" xfId="0" applyFont="1" applyFill="1" applyBorder="1" applyAlignment="1">
      <alignment horizontal="center" vertical="center" wrapText="1"/>
    </xf>
    <xf numFmtId="0" fontId="0" fillId="0" borderId="0" xfId="0" applyFill="1" applyAlignment="1">
      <alignment vertical="center"/>
    </xf>
    <xf numFmtId="0" fontId="5" fillId="0" borderId="11"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2" fillId="0" borderId="0" xfId="0" applyFont="1"/>
    <xf numFmtId="0" fontId="3" fillId="3" borderId="32"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31" xfId="0" applyBorder="1" applyAlignment="1">
      <alignment vertical="center"/>
    </xf>
    <xf numFmtId="0" fontId="6" fillId="0" borderId="0" xfId="0" applyFont="1" applyAlignment="1">
      <alignment vertical="center"/>
    </xf>
    <xf numFmtId="0" fontId="1" fillId="0" borderId="8"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7" borderId="8" xfId="0" applyFont="1" applyFill="1" applyBorder="1" applyAlignment="1">
      <alignment horizontal="left" vertical="center" wrapText="1"/>
    </xf>
    <xf numFmtId="0" fontId="5" fillId="0" borderId="8" xfId="0" applyFont="1" applyBorder="1" applyAlignment="1">
      <alignment horizontal="left" vertical="center" wrapText="1"/>
    </xf>
    <xf numFmtId="0" fontId="1" fillId="7" borderId="10" xfId="0" applyFont="1" applyFill="1" applyBorder="1" applyAlignment="1">
      <alignment horizontal="left" vertical="center" wrapText="1"/>
    </xf>
    <xf numFmtId="0" fontId="5" fillId="0" borderId="11" xfId="0" applyFont="1" applyBorder="1" applyAlignment="1">
      <alignment vertical="center" wrapText="1"/>
    </xf>
    <xf numFmtId="0" fontId="3"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4" fontId="1" fillId="0" borderId="8" xfId="0" applyNumberFormat="1" applyFont="1" applyFill="1" applyBorder="1" applyAlignment="1">
      <alignment horizontal="right" vertical="center" wrapText="1"/>
    </xf>
    <xf numFmtId="0" fontId="1" fillId="7" borderId="6" xfId="0" applyFont="1" applyFill="1" applyBorder="1" applyAlignment="1">
      <alignment horizontal="left" vertical="center" wrapText="1"/>
    </xf>
    <xf numFmtId="0" fontId="1" fillId="0" borderId="33" xfId="0" applyFont="1" applyBorder="1" applyAlignment="1">
      <alignment horizontal="center" vertical="center" wrapText="1"/>
    </xf>
    <xf numFmtId="4" fontId="0" fillId="0" borderId="0" xfId="0" applyNumberFormat="1" applyBorder="1" applyAlignment="1">
      <alignment vertical="center"/>
    </xf>
    <xf numFmtId="4" fontId="1" fillId="0" borderId="4" xfId="0" applyNumberFormat="1" applyFont="1" applyBorder="1" applyAlignment="1">
      <alignment vertical="center"/>
    </xf>
    <xf numFmtId="4" fontId="1" fillId="0" borderId="35" xfId="0" applyNumberFormat="1" applyFont="1" applyBorder="1" applyAlignment="1">
      <alignment vertical="center"/>
    </xf>
    <xf numFmtId="4" fontId="1" fillId="0" borderId="4" xfId="0" applyNumberFormat="1" applyFont="1" applyFill="1" applyBorder="1" applyAlignment="1">
      <alignment horizontal="right" vertical="center" wrapText="1"/>
    </xf>
    <xf numFmtId="4" fontId="2" fillId="7" borderId="0" xfId="0" applyNumberFormat="1" applyFont="1" applyFill="1" applyBorder="1" applyAlignment="1">
      <alignment horizontal="center" vertical="center" wrapText="1"/>
    </xf>
    <xf numFmtId="4" fontId="1" fillId="0" borderId="14" xfId="0" applyNumberFormat="1" applyFont="1" applyFill="1" applyBorder="1" applyAlignment="1">
      <alignment horizontal="right" vertical="center" wrapText="1"/>
    </xf>
    <xf numFmtId="0" fontId="5" fillId="0" borderId="14" xfId="0" applyNumberFormat="1" applyFont="1" applyBorder="1" applyAlignment="1">
      <alignment vertical="center" wrapText="1"/>
    </xf>
    <xf numFmtId="4" fontId="1" fillId="7" borderId="4" xfId="0" applyNumberFormat="1" applyFont="1" applyFill="1" applyBorder="1" applyAlignment="1">
      <alignment vertical="center"/>
    </xf>
    <xf numFmtId="4" fontId="1" fillId="0" borderId="37" xfId="0" applyNumberFormat="1" applyFont="1" applyBorder="1" applyAlignment="1">
      <alignment vertical="center"/>
    </xf>
    <xf numFmtId="4" fontId="1" fillId="0" borderId="37" xfId="0" applyNumberFormat="1" applyFont="1" applyFill="1" applyBorder="1" applyAlignment="1">
      <alignment vertical="center"/>
    </xf>
    <xf numFmtId="4" fontId="1" fillId="0" borderId="38" xfId="0" applyNumberFormat="1" applyFont="1" applyFill="1" applyBorder="1" applyAlignment="1">
      <alignment vertical="center"/>
    </xf>
    <xf numFmtId="4" fontId="1" fillId="7" borderId="35" xfId="0" applyNumberFormat="1" applyFont="1" applyFill="1" applyBorder="1" applyAlignment="1">
      <alignment vertical="center"/>
    </xf>
    <xf numFmtId="4" fontId="1" fillId="7" borderId="37" xfId="0" applyNumberFormat="1" applyFont="1" applyFill="1" applyBorder="1" applyAlignment="1">
      <alignment vertical="center"/>
    </xf>
    <xf numFmtId="4" fontId="1" fillId="0" borderId="35" xfId="0" applyNumberFormat="1" applyFont="1" applyFill="1" applyBorder="1" applyAlignment="1">
      <alignment vertical="center"/>
    </xf>
    <xf numFmtId="4" fontId="2" fillId="5" borderId="27" xfId="0" applyNumberFormat="1" applyFont="1" applyFill="1" applyBorder="1" applyAlignment="1">
      <alignment horizontal="right" vertical="center" wrapText="1"/>
    </xf>
    <xf numFmtId="4" fontId="1" fillId="0" borderId="4" xfId="0" applyNumberFormat="1" applyFont="1" applyFill="1" applyBorder="1" applyAlignment="1">
      <alignment horizontal="center" vertical="center"/>
    </xf>
    <xf numFmtId="0" fontId="1" fillId="7" borderId="14" xfId="0" applyFont="1" applyFill="1" applyBorder="1" applyAlignment="1">
      <alignment horizontal="center" vertical="center" wrapText="1"/>
    </xf>
    <xf numFmtId="0" fontId="5" fillId="7" borderId="14" xfId="0" applyNumberFormat="1" applyFont="1" applyFill="1" applyBorder="1" applyAlignment="1">
      <alignment vertical="center" wrapText="1"/>
    </xf>
    <xf numFmtId="4" fontId="1" fillId="0" borderId="3" xfId="0" applyNumberFormat="1" applyFont="1" applyFill="1" applyBorder="1" applyAlignment="1">
      <alignment horizontal="right" vertical="center"/>
    </xf>
    <xf numFmtId="4" fontId="1" fillId="0" borderId="38" xfId="0" applyNumberFormat="1" applyFont="1" applyFill="1" applyBorder="1" applyAlignment="1">
      <alignment horizontal="right" vertical="center" wrapText="1"/>
    </xf>
    <xf numFmtId="4" fontId="1" fillId="7" borderId="38" xfId="0" applyNumberFormat="1" applyFont="1" applyFill="1" applyBorder="1" applyAlignment="1">
      <alignment vertical="center"/>
    </xf>
    <xf numFmtId="4" fontId="1" fillId="0" borderId="14" xfId="0" applyNumberFormat="1" applyFont="1" applyBorder="1" applyAlignment="1">
      <alignment horizontal="right" vertical="center"/>
    </xf>
    <xf numFmtId="4" fontId="1" fillId="0" borderId="4" xfId="0" applyNumberFormat="1" applyFont="1" applyBorder="1" applyAlignment="1">
      <alignment horizontal="right" vertical="center"/>
    </xf>
    <xf numFmtId="0" fontId="5" fillId="0" borderId="11" xfId="0" applyNumberFormat="1" applyFont="1" applyFill="1" applyBorder="1" applyAlignment="1">
      <alignment vertical="center" wrapText="1"/>
    </xf>
    <xf numFmtId="4" fontId="2" fillId="5" borderId="19" xfId="0" applyNumberFormat="1" applyFont="1" applyFill="1" applyBorder="1" applyAlignment="1">
      <alignment horizontal="right" vertical="center" wrapText="1"/>
    </xf>
    <xf numFmtId="4" fontId="2" fillId="5" borderId="28" xfId="0" applyNumberFormat="1" applyFont="1" applyFill="1" applyBorder="1" applyAlignment="1">
      <alignment horizontal="right" vertical="center" wrapText="1"/>
    </xf>
    <xf numFmtId="4" fontId="1" fillId="0" borderId="4" xfId="0" applyNumberFormat="1" applyFont="1" applyFill="1" applyBorder="1" applyAlignment="1">
      <alignment horizontal="right" vertical="center"/>
    </xf>
    <xf numFmtId="4" fontId="1" fillId="0" borderId="14" xfId="0" applyNumberFormat="1" applyFont="1" applyFill="1" applyBorder="1" applyAlignment="1">
      <alignment horizontal="right" vertical="center"/>
    </xf>
    <xf numFmtId="4" fontId="1" fillId="0" borderId="38" xfId="0" applyNumberFormat="1" applyFont="1" applyBorder="1" applyAlignment="1">
      <alignment horizontal="right" vertical="center"/>
    </xf>
    <xf numFmtId="0" fontId="1" fillId="7" borderId="8" xfId="0" applyFont="1" applyFill="1" applyBorder="1" applyAlignment="1">
      <alignment horizontal="center" vertical="center" wrapText="1"/>
    </xf>
    <xf numFmtId="4" fontId="1" fillId="7" borderId="36" xfId="0" applyNumberFormat="1" applyFont="1" applyFill="1" applyBorder="1" applyAlignment="1">
      <alignment horizontal="right" vertical="center" wrapText="1"/>
    </xf>
    <xf numFmtId="4" fontId="1" fillId="7" borderId="38" xfId="0" applyNumberFormat="1" applyFont="1" applyFill="1" applyBorder="1" applyAlignment="1">
      <alignment horizontal="right" vertical="center"/>
    </xf>
    <xf numFmtId="0" fontId="1" fillId="7" borderId="20" xfId="0" applyFont="1" applyFill="1" applyBorder="1" applyAlignment="1">
      <alignment horizontal="left" vertical="center" wrapText="1"/>
    </xf>
    <xf numFmtId="0" fontId="5" fillId="0" borderId="8" xfId="0" applyFont="1" applyBorder="1" applyAlignment="1">
      <alignment vertical="center" wrapText="1"/>
    </xf>
    <xf numFmtId="0" fontId="1" fillId="0" borderId="13" xfId="0" applyFont="1" applyFill="1" applyBorder="1" applyAlignment="1">
      <alignment horizontal="center" vertical="center" wrapText="1"/>
    </xf>
    <xf numFmtId="4" fontId="1" fillId="7" borderId="38" xfId="0" applyNumberFormat="1" applyFont="1" applyFill="1" applyBorder="1" applyAlignment="1">
      <alignment horizontal="right" vertical="center" wrapText="1"/>
    </xf>
    <xf numFmtId="0" fontId="5" fillId="7" borderId="14" xfId="0" applyFont="1" applyFill="1" applyBorder="1" applyAlignment="1">
      <alignment vertical="center" wrapText="1"/>
    </xf>
    <xf numFmtId="0" fontId="1" fillId="7" borderId="3" xfId="0" applyFont="1" applyFill="1" applyBorder="1" applyAlignment="1">
      <alignment horizontal="center" vertical="center" wrapText="1"/>
    </xf>
    <xf numFmtId="0" fontId="5" fillId="7" borderId="8" xfId="0" applyFont="1" applyFill="1" applyBorder="1" applyAlignment="1">
      <alignment vertical="center" wrapText="1"/>
    </xf>
    <xf numFmtId="4" fontId="1" fillId="7" borderId="3" xfId="0" applyNumberFormat="1" applyFont="1" applyFill="1" applyBorder="1" applyAlignment="1">
      <alignment horizontal="right" vertical="center" wrapText="1"/>
    </xf>
    <xf numFmtId="4" fontId="1" fillId="7" borderId="4" xfId="0" applyNumberFormat="1" applyFont="1" applyFill="1" applyBorder="1" applyAlignment="1">
      <alignment horizontal="right" vertical="center" wrapText="1"/>
    </xf>
    <xf numFmtId="4" fontId="1" fillId="7" borderId="14" xfId="0" applyNumberFormat="1" applyFont="1" applyFill="1" applyBorder="1" applyAlignment="1">
      <alignment horizontal="right" vertical="center" wrapText="1"/>
    </xf>
    <xf numFmtId="0" fontId="2" fillId="9" borderId="19" xfId="0" applyFont="1" applyFill="1" applyBorder="1" applyAlignment="1">
      <alignment horizontal="center" vertical="center" wrapText="1"/>
    </xf>
    <xf numFmtId="4" fontId="1" fillId="0" borderId="36" xfId="0" applyNumberFormat="1" applyFont="1" applyBorder="1" applyAlignment="1">
      <alignment vertical="center"/>
    </xf>
    <xf numFmtId="4" fontId="1" fillId="7" borderId="8" xfId="0" applyNumberFormat="1" applyFont="1" applyFill="1" applyBorder="1" applyAlignment="1">
      <alignment horizontal="right" vertical="center" wrapText="1"/>
    </xf>
    <xf numFmtId="164" fontId="0" fillId="0" borderId="0" xfId="0" applyNumberFormat="1" applyAlignment="1">
      <alignment vertical="center"/>
    </xf>
    <xf numFmtId="0" fontId="1" fillId="7" borderId="14" xfId="0" applyFont="1" applyFill="1" applyBorder="1" applyAlignment="1">
      <alignment horizontal="left" vertical="center"/>
    </xf>
    <xf numFmtId="4" fontId="13" fillId="0" borderId="0" xfId="0" applyNumberFormat="1" applyFont="1" applyAlignment="1">
      <alignment vertical="center"/>
    </xf>
    <xf numFmtId="0" fontId="1" fillId="0" borderId="42" xfId="0" applyFont="1" applyFill="1" applyBorder="1" applyAlignment="1">
      <alignment horizontal="left" vertical="center" wrapText="1"/>
    </xf>
    <xf numFmtId="0" fontId="1" fillId="7" borderId="42" xfId="0" applyFont="1" applyFill="1" applyBorder="1" applyAlignment="1">
      <alignment horizontal="center" vertical="center" wrapText="1"/>
    </xf>
    <xf numFmtId="0" fontId="5" fillId="7" borderId="42" xfId="0" applyFont="1" applyFill="1" applyBorder="1" applyAlignment="1">
      <alignment horizontal="left" vertical="center" wrapText="1"/>
    </xf>
    <xf numFmtId="4" fontId="1" fillId="0" borderId="42" xfId="0" applyNumberFormat="1" applyFont="1" applyFill="1" applyBorder="1" applyAlignment="1">
      <alignment vertical="center"/>
    </xf>
    <xf numFmtId="4" fontId="1" fillId="0" borderId="42" xfId="0" applyNumberFormat="1" applyFont="1" applyFill="1" applyBorder="1" applyAlignment="1">
      <alignment horizontal="right" vertical="center" wrapText="1"/>
    </xf>
    <xf numFmtId="4" fontId="1" fillId="0" borderId="43" xfId="0" applyNumberFormat="1" applyFont="1" applyFill="1" applyBorder="1" applyAlignment="1">
      <alignment vertical="center"/>
    </xf>
    <xf numFmtId="0" fontId="1" fillId="7" borderId="5" xfId="0" applyFont="1" applyFill="1" applyBorder="1" applyAlignment="1">
      <alignment horizontal="center" vertical="center" wrapText="1"/>
    </xf>
    <xf numFmtId="4" fontId="1" fillId="0" borderId="14" xfId="0" applyNumberFormat="1" applyFont="1" applyFill="1" applyBorder="1" applyAlignment="1">
      <alignment vertical="center"/>
    </xf>
    <xf numFmtId="0" fontId="0" fillId="7" borderId="0" xfId="0" applyFill="1" applyAlignment="1">
      <alignment vertical="center"/>
    </xf>
    <xf numFmtId="0" fontId="5" fillId="7" borderId="11" xfId="0" applyFont="1" applyFill="1" applyBorder="1" applyAlignment="1">
      <alignment horizontal="left" vertical="center" wrapText="1"/>
    </xf>
    <xf numFmtId="4" fontId="1" fillId="7" borderId="3" xfId="0" applyNumberFormat="1" applyFont="1" applyFill="1" applyBorder="1" applyAlignment="1">
      <alignment horizontal="right" vertical="center"/>
    </xf>
    <xf numFmtId="4" fontId="1" fillId="7" borderId="4" xfId="0" applyNumberFormat="1" applyFont="1" applyFill="1" applyBorder="1" applyAlignment="1">
      <alignment horizontal="right" vertical="center"/>
    </xf>
    <xf numFmtId="2" fontId="5" fillId="7" borderId="14" xfId="0" applyNumberFormat="1" applyFont="1" applyFill="1" applyBorder="1" applyAlignment="1">
      <alignment vertical="center" wrapText="1"/>
    </xf>
    <xf numFmtId="4" fontId="1" fillId="7" borderId="14" xfId="0" applyNumberFormat="1" applyFont="1" applyFill="1" applyBorder="1" applyAlignment="1">
      <alignment horizontal="right" vertical="center"/>
    </xf>
    <xf numFmtId="0" fontId="1" fillId="7" borderId="13" xfId="0" applyFont="1" applyFill="1" applyBorder="1" applyAlignment="1">
      <alignment horizontal="center" vertical="center" wrapText="1"/>
    </xf>
    <xf numFmtId="0" fontId="1" fillId="7" borderId="13" xfId="0" applyFont="1" applyFill="1" applyBorder="1" applyAlignment="1">
      <alignment horizontal="center" vertical="center"/>
    </xf>
    <xf numFmtId="4" fontId="1" fillId="7" borderId="14" xfId="0" applyNumberFormat="1" applyFont="1" applyFill="1" applyBorder="1" applyAlignment="1">
      <alignment vertical="center" wrapText="1"/>
    </xf>
    <xf numFmtId="4" fontId="1" fillId="7" borderId="38" xfId="0" applyNumberFormat="1" applyFont="1" applyFill="1" applyBorder="1" applyAlignment="1">
      <alignment vertical="center" wrapText="1"/>
    </xf>
    <xf numFmtId="4" fontId="8" fillId="0" borderId="0" xfId="0" applyNumberFormat="1" applyFont="1" applyAlignment="1">
      <alignment vertical="center"/>
    </xf>
    <xf numFmtId="4" fontId="1" fillId="0" borderId="38" xfId="0" applyNumberFormat="1" applyFont="1" applyFill="1" applyBorder="1" applyAlignment="1">
      <alignment horizontal="right" vertical="center"/>
    </xf>
    <xf numFmtId="4" fontId="1" fillId="7" borderId="3" xfId="0" applyNumberFormat="1" applyFont="1" applyFill="1" applyBorder="1" applyAlignment="1">
      <alignment vertical="center" wrapText="1"/>
    </xf>
    <xf numFmtId="4" fontId="1" fillId="7" borderId="4" xfId="0" applyNumberFormat="1" applyFont="1" applyFill="1" applyBorder="1" applyAlignment="1">
      <alignment vertical="center" wrapText="1"/>
    </xf>
    <xf numFmtId="2" fontId="1" fillId="7" borderId="3" xfId="0" applyNumberFormat="1" applyFont="1" applyFill="1" applyBorder="1" applyAlignment="1">
      <alignment vertical="center" wrapText="1"/>
    </xf>
    <xf numFmtId="2" fontId="1" fillId="7" borderId="3" xfId="0" applyNumberFormat="1" applyFont="1" applyFill="1" applyBorder="1" applyAlignment="1">
      <alignment horizontal="center" vertical="center" wrapText="1"/>
    </xf>
    <xf numFmtId="2" fontId="3" fillId="7" borderId="3" xfId="0" applyNumberFormat="1" applyFont="1" applyFill="1" applyBorder="1" applyAlignment="1">
      <alignment vertical="center" wrapText="1"/>
    </xf>
    <xf numFmtId="2" fontId="1" fillId="7" borderId="14" xfId="0" applyNumberFormat="1" applyFont="1" applyFill="1" applyBorder="1" applyAlignment="1">
      <alignment vertical="center" wrapText="1"/>
    </xf>
    <xf numFmtId="2" fontId="1" fillId="7" borderId="14" xfId="0" applyNumberFormat="1" applyFont="1" applyFill="1" applyBorder="1" applyAlignment="1">
      <alignment horizontal="center" vertical="center" wrapText="1"/>
    </xf>
    <xf numFmtId="2" fontId="3" fillId="7" borderId="14" xfId="0" applyNumberFormat="1" applyFont="1" applyFill="1" applyBorder="1" applyAlignment="1">
      <alignment vertical="center" wrapText="1"/>
    </xf>
    <xf numFmtId="1" fontId="8" fillId="0" borderId="0" xfId="0" applyNumberFormat="1" applyFont="1" applyAlignment="1">
      <alignment vertical="center"/>
    </xf>
    <xf numFmtId="4" fontId="1" fillId="7" borderId="14" xfId="0" applyNumberFormat="1" applyFont="1" applyFill="1" applyBorder="1" applyAlignment="1">
      <alignment horizontal="left" vertical="center" wrapText="1"/>
    </xf>
    <xf numFmtId="4" fontId="5" fillId="7" borderId="14" xfId="0" applyNumberFormat="1" applyFont="1" applyFill="1" applyBorder="1" applyAlignment="1">
      <alignment horizontal="left" vertical="center" wrapText="1"/>
    </xf>
    <xf numFmtId="0" fontId="5" fillId="7" borderId="3" xfId="0" applyNumberFormat="1" applyFont="1" applyFill="1" applyBorder="1" applyAlignment="1">
      <alignment vertical="center" wrapText="1"/>
    </xf>
    <xf numFmtId="2" fontId="5" fillId="7" borderId="3" xfId="0" applyNumberFormat="1" applyFont="1" applyFill="1" applyBorder="1" applyAlignment="1">
      <alignment vertical="center" wrapText="1"/>
    </xf>
    <xf numFmtId="0" fontId="1" fillId="7" borderId="6" xfId="0" applyFont="1" applyFill="1" applyBorder="1" applyAlignment="1">
      <alignment horizontal="center" vertical="center" wrapText="1"/>
    </xf>
    <xf numFmtId="4" fontId="1" fillId="7" borderId="6" xfId="0" applyNumberFormat="1" applyFont="1" applyFill="1" applyBorder="1" applyAlignment="1">
      <alignment horizontal="right" vertical="center" wrapText="1"/>
    </xf>
    <xf numFmtId="4" fontId="1" fillId="7" borderId="35" xfId="0" applyNumberFormat="1" applyFont="1" applyFill="1" applyBorder="1" applyAlignment="1">
      <alignment horizontal="right" vertical="center" wrapText="1"/>
    </xf>
    <xf numFmtId="2" fontId="1" fillId="7" borderId="14" xfId="0" applyNumberFormat="1" applyFont="1" applyFill="1" applyBorder="1" applyAlignment="1">
      <alignment horizontal="left" vertical="center" wrapText="1"/>
    </xf>
    <xf numFmtId="0" fontId="1" fillId="7" borderId="14" xfId="0" applyNumberFormat="1" applyFont="1" applyFill="1" applyBorder="1" applyAlignment="1">
      <alignment horizontal="center" vertical="center" wrapText="1"/>
    </xf>
    <xf numFmtId="2" fontId="1" fillId="7" borderId="3" xfId="0" applyNumberFormat="1" applyFont="1" applyFill="1" applyBorder="1" applyAlignment="1">
      <alignment horizontal="left" vertical="center" wrapText="1"/>
    </xf>
    <xf numFmtId="0" fontId="1" fillId="7" borderId="3" xfId="0" applyNumberFormat="1" applyFont="1" applyFill="1" applyBorder="1" applyAlignment="1">
      <alignment horizontal="center" vertical="center" wrapText="1"/>
    </xf>
    <xf numFmtId="0" fontId="5" fillId="7" borderId="14" xfId="6" applyFont="1" applyFill="1" applyBorder="1" applyAlignment="1">
      <alignment horizontal="left" vertical="center" wrapText="1"/>
    </xf>
    <xf numFmtId="0" fontId="5" fillId="7" borderId="3" xfId="6" applyFont="1" applyFill="1" applyBorder="1" applyAlignment="1">
      <alignment horizontal="left" vertical="center" wrapText="1"/>
    </xf>
    <xf numFmtId="0" fontId="5" fillId="7" borderId="14" xfId="0" applyNumberFormat="1" applyFont="1" applyFill="1" applyBorder="1" applyAlignment="1">
      <alignment horizontal="left" vertical="center" wrapText="1"/>
    </xf>
    <xf numFmtId="0" fontId="5" fillId="7" borderId="3" xfId="0" applyNumberFormat="1" applyFont="1" applyFill="1" applyBorder="1" applyAlignment="1">
      <alignment horizontal="left" vertical="center" wrapText="1"/>
    </xf>
    <xf numFmtId="4" fontId="1" fillId="7" borderId="8" xfId="0" applyNumberFormat="1" applyFont="1" applyFill="1" applyBorder="1" applyAlignment="1">
      <alignment horizontal="right" vertical="center"/>
    </xf>
    <xf numFmtId="4" fontId="1" fillId="7" borderId="36" xfId="0" applyNumberFormat="1" applyFont="1" applyFill="1" applyBorder="1" applyAlignment="1">
      <alignment horizontal="right" vertical="center"/>
    </xf>
    <xf numFmtId="0" fontId="1" fillId="7" borderId="11" xfId="0" applyFont="1" applyFill="1" applyBorder="1" applyAlignment="1">
      <alignment horizontal="left" vertical="center" wrapText="1"/>
    </xf>
    <xf numFmtId="0" fontId="1" fillId="7" borderId="11" xfId="0" applyNumberFormat="1" applyFont="1" applyFill="1" applyBorder="1" applyAlignment="1">
      <alignment horizontal="center" vertical="center" wrapText="1"/>
    </xf>
    <xf numFmtId="0" fontId="5" fillId="7" borderId="11" xfId="6" applyFont="1" applyFill="1" applyBorder="1" applyAlignment="1">
      <alignment horizontal="left" vertical="center" wrapText="1"/>
    </xf>
    <xf numFmtId="4" fontId="1" fillId="7" borderId="11" xfId="0" applyNumberFormat="1" applyFont="1" applyFill="1" applyBorder="1" applyAlignment="1">
      <alignment horizontal="right" vertical="center" wrapText="1"/>
    </xf>
    <xf numFmtId="4" fontId="1" fillId="7" borderId="37" xfId="0" applyNumberFormat="1" applyFont="1" applyFill="1" applyBorder="1" applyAlignment="1">
      <alignment horizontal="right" vertical="center" wrapText="1"/>
    </xf>
    <xf numFmtId="0" fontId="1" fillId="7" borderId="11" xfId="0" applyFont="1" applyFill="1" applyBorder="1" applyAlignment="1">
      <alignment horizontal="center" vertical="center" wrapText="1"/>
    </xf>
    <xf numFmtId="2" fontId="1" fillId="7" borderId="11" xfId="0" applyNumberFormat="1" applyFont="1" applyFill="1" applyBorder="1" applyAlignment="1">
      <alignment horizontal="left" vertical="center" wrapText="1"/>
    </xf>
    <xf numFmtId="0" fontId="11" fillId="0" borderId="0" xfId="0" applyFont="1" applyAlignment="1">
      <alignment horizontal="center" vertical="center" wrapText="1"/>
    </xf>
    <xf numFmtId="49" fontId="1" fillId="7" borderId="14" xfId="0" applyNumberFormat="1" applyFont="1" applyFill="1" applyBorder="1" applyAlignment="1">
      <alignment horizontal="center" vertical="center" wrapText="1"/>
    </xf>
    <xf numFmtId="3" fontId="13" fillId="0" borderId="0" xfId="0" applyNumberFormat="1" applyFont="1" applyAlignment="1">
      <alignment horizontal="center" vertical="center"/>
    </xf>
    <xf numFmtId="0" fontId="5" fillId="7" borderId="11" xfId="0" applyFont="1" applyFill="1" applyBorder="1" applyAlignment="1">
      <alignment vertical="center" wrapText="1"/>
    </xf>
    <xf numFmtId="4" fontId="1" fillId="7" borderId="11" xfId="0" applyNumberFormat="1" applyFont="1" applyFill="1" applyBorder="1" applyAlignment="1">
      <alignment horizontal="right" vertical="center"/>
    </xf>
    <xf numFmtId="4" fontId="1" fillId="7" borderId="37" xfId="0" applyNumberFormat="1" applyFont="1" applyFill="1" applyBorder="1" applyAlignment="1">
      <alignment horizontal="right" vertical="center"/>
    </xf>
    <xf numFmtId="165" fontId="1" fillId="7" borderId="14" xfId="0" applyNumberFormat="1" applyFont="1" applyFill="1" applyBorder="1" applyAlignment="1">
      <alignment horizontal="left" vertical="center" wrapText="1"/>
    </xf>
    <xf numFmtId="165" fontId="5" fillId="7" borderId="14" xfId="0" applyNumberFormat="1" applyFont="1" applyFill="1" applyBorder="1" applyAlignment="1">
      <alignment vertical="center" wrapText="1"/>
    </xf>
    <xf numFmtId="165" fontId="1" fillId="7" borderId="14" xfId="0" applyNumberFormat="1" applyFont="1" applyFill="1" applyBorder="1" applyAlignment="1">
      <alignment horizontal="right" vertical="center" wrapText="1"/>
    </xf>
    <xf numFmtId="165" fontId="1" fillId="7" borderId="38" xfId="0" applyNumberFormat="1" applyFont="1" applyFill="1" applyBorder="1" applyAlignment="1">
      <alignment horizontal="right" vertical="center" wrapText="1"/>
    </xf>
    <xf numFmtId="165" fontId="1" fillId="7" borderId="3" xfId="0" applyNumberFormat="1" applyFont="1" applyFill="1" applyBorder="1" applyAlignment="1">
      <alignment horizontal="left" vertical="center" wrapText="1"/>
    </xf>
    <xf numFmtId="49" fontId="1" fillId="7" borderId="3" xfId="0" applyNumberFormat="1" applyFont="1" applyFill="1" applyBorder="1" applyAlignment="1">
      <alignment horizontal="center" vertical="center" wrapText="1"/>
    </xf>
    <xf numFmtId="165" fontId="5" fillId="7" borderId="3" xfId="0" applyNumberFormat="1" applyFont="1" applyFill="1" applyBorder="1" applyAlignment="1">
      <alignment vertical="center" wrapText="1"/>
    </xf>
    <xf numFmtId="165" fontId="1" fillId="7" borderId="3" xfId="0" applyNumberFormat="1" applyFont="1" applyFill="1" applyBorder="1" applyAlignment="1">
      <alignment horizontal="right" vertical="center" wrapText="1"/>
    </xf>
    <xf numFmtId="165" fontId="1" fillId="7" borderId="4" xfId="0" applyNumberFormat="1" applyFont="1" applyFill="1" applyBorder="1" applyAlignment="1">
      <alignment horizontal="right" vertical="center" wrapText="1"/>
    </xf>
    <xf numFmtId="1" fontId="14" fillId="0" borderId="0" xfId="0" applyNumberFormat="1" applyFont="1" applyAlignment="1">
      <alignment vertical="center"/>
    </xf>
    <xf numFmtId="0" fontId="1" fillId="7" borderId="42" xfId="0" applyFont="1" applyFill="1" applyBorder="1" applyAlignment="1">
      <alignment horizontal="left" vertical="center" wrapText="1"/>
    </xf>
    <xf numFmtId="4" fontId="1" fillId="7" borderId="42" xfId="0" applyNumberFormat="1" applyFont="1" applyFill="1" applyBorder="1" applyAlignment="1">
      <alignment horizontal="right" vertical="center" wrapText="1"/>
    </xf>
    <xf numFmtId="4" fontId="1" fillId="7" borderId="43" xfId="0" applyNumberFormat="1" applyFont="1" applyFill="1" applyBorder="1" applyAlignment="1">
      <alignment horizontal="right" vertical="center" wrapText="1"/>
    </xf>
    <xf numFmtId="0" fontId="5" fillId="7" borderId="8" xfId="0" applyFont="1" applyFill="1" applyBorder="1" applyAlignment="1">
      <alignment horizontal="left" vertical="center" wrapText="1"/>
    </xf>
    <xf numFmtId="4" fontId="1" fillId="7" borderId="50" xfId="0" applyNumberFormat="1" applyFont="1" applyFill="1" applyBorder="1" applyAlignment="1">
      <alignment horizontal="right" vertical="center"/>
    </xf>
    <xf numFmtId="0" fontId="2" fillId="4" borderId="42" xfId="0" applyFont="1" applyFill="1" applyBorder="1" applyAlignment="1">
      <alignment horizontal="center" vertical="center" wrapText="1"/>
    </xf>
    <xf numFmtId="0" fontId="2" fillId="4" borderId="42" xfId="0" applyFont="1" applyFill="1" applyBorder="1" applyAlignment="1">
      <alignment horizontal="left" vertical="center" wrapText="1"/>
    </xf>
    <xf numFmtId="4" fontId="2" fillId="4" borderId="42" xfId="0" applyNumberFormat="1" applyFont="1" applyFill="1" applyBorder="1" applyAlignment="1">
      <alignment horizontal="right" vertical="center" wrapText="1"/>
    </xf>
    <xf numFmtId="0" fontId="1" fillId="7" borderId="17" xfId="0" applyFont="1" applyFill="1" applyBorder="1" applyAlignment="1">
      <alignment horizontal="center" vertical="center" wrapText="1"/>
    </xf>
    <xf numFmtId="0" fontId="1" fillId="7" borderId="3" xfId="0" applyFont="1" applyFill="1" applyBorder="1" applyAlignment="1">
      <alignment vertical="center" wrapText="1"/>
    </xf>
    <xf numFmtId="0" fontId="3" fillId="7" borderId="3" xfId="0" applyFont="1" applyFill="1" applyBorder="1" applyAlignment="1">
      <alignment vertical="center" wrapText="1"/>
    </xf>
    <xf numFmtId="4" fontId="7" fillId="0" borderId="0" xfId="0" applyNumberFormat="1" applyFont="1"/>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3" fillId="7" borderId="1" xfId="0" applyFont="1" applyFill="1" applyBorder="1" applyAlignment="1">
      <alignment vertical="center" wrapText="1"/>
    </xf>
    <xf numFmtId="4" fontId="1" fillId="7" borderId="1" xfId="0" applyNumberFormat="1" applyFont="1" applyFill="1" applyBorder="1" applyAlignment="1">
      <alignment vertical="center" wrapText="1"/>
    </xf>
    <xf numFmtId="4" fontId="1" fillId="7" borderId="2" xfId="0" applyNumberFormat="1" applyFont="1" applyFill="1" applyBorder="1" applyAlignment="1">
      <alignment vertical="center" wrapText="1"/>
    </xf>
    <xf numFmtId="0" fontId="1" fillId="7" borderId="14" xfId="0" applyFont="1" applyFill="1" applyBorder="1" applyAlignment="1">
      <alignment vertical="center" wrapText="1"/>
    </xf>
    <xf numFmtId="0" fontId="3" fillId="7" borderId="14" xfId="0" applyFont="1" applyFill="1" applyBorder="1" applyAlignment="1">
      <alignment vertical="center" wrapText="1"/>
    </xf>
    <xf numFmtId="4" fontId="2" fillId="5" borderId="11" xfId="0" applyNumberFormat="1" applyFont="1" applyFill="1" applyBorder="1" applyAlignment="1">
      <alignment horizontal="right" vertical="center" wrapText="1"/>
    </xf>
    <xf numFmtId="0" fontId="5" fillId="7" borderId="8" xfId="0" applyNumberFormat="1" applyFont="1" applyFill="1" applyBorder="1" applyAlignment="1">
      <alignment vertical="center" wrapText="1"/>
    </xf>
    <xf numFmtId="0" fontId="5" fillId="7" borderId="6" xfId="0" applyFont="1" applyFill="1" applyBorder="1" applyAlignment="1">
      <alignment horizontal="left" vertical="center" wrapText="1"/>
    </xf>
    <xf numFmtId="4" fontId="1" fillId="7" borderId="6" xfId="0" applyNumberFormat="1" applyFont="1" applyFill="1" applyBorder="1" applyAlignment="1">
      <alignment vertical="center"/>
    </xf>
    <xf numFmtId="4" fontId="1" fillId="7" borderId="3" xfId="0" applyNumberFormat="1" applyFont="1" applyFill="1" applyBorder="1" applyAlignment="1">
      <alignment vertical="center"/>
    </xf>
    <xf numFmtId="4" fontId="1" fillId="7" borderId="11" xfId="0" applyNumberFormat="1" applyFont="1" applyFill="1" applyBorder="1" applyAlignment="1">
      <alignment vertical="center"/>
    </xf>
    <xf numFmtId="0" fontId="2" fillId="9" borderId="9" xfId="0" applyFont="1" applyFill="1" applyBorder="1" applyAlignment="1">
      <alignment horizontal="center" vertical="center" wrapText="1"/>
    </xf>
    <xf numFmtId="0" fontId="5" fillId="9" borderId="9" xfId="0" applyNumberFormat="1" applyFont="1" applyFill="1" applyBorder="1" applyAlignment="1">
      <alignment vertical="center" wrapText="1"/>
    </xf>
    <xf numFmtId="4" fontId="1" fillId="0" borderId="6" xfId="0" applyNumberFormat="1" applyFont="1" applyFill="1" applyBorder="1" applyAlignment="1">
      <alignment vertical="center"/>
    </xf>
    <xf numFmtId="0" fontId="2" fillId="5" borderId="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1" fillId="7" borderId="7" xfId="0" applyFont="1" applyFill="1" applyBorder="1" applyAlignment="1">
      <alignment horizontal="center" vertical="center" wrapText="1"/>
    </xf>
    <xf numFmtId="4" fontId="1" fillId="7" borderId="14" xfId="0" applyNumberFormat="1" applyFont="1" applyFill="1" applyBorder="1" applyAlignment="1">
      <alignment vertical="center"/>
    </xf>
    <xf numFmtId="4" fontId="5" fillId="0" borderId="14" xfId="0" applyNumberFormat="1" applyFont="1" applyFill="1" applyBorder="1" applyAlignment="1">
      <alignment vertical="center"/>
    </xf>
    <xf numFmtId="0" fontId="1" fillId="0" borderId="14" xfId="0" applyFont="1" applyBorder="1" applyAlignment="1">
      <alignment horizontal="left" vertical="center" wrapText="1"/>
    </xf>
    <xf numFmtId="4" fontId="5" fillId="0" borderId="38" xfId="0" applyNumberFormat="1" applyFont="1" applyFill="1" applyBorder="1" applyAlignment="1">
      <alignment vertical="center"/>
    </xf>
    <xf numFmtId="0" fontId="2" fillId="4" borderId="19" xfId="0" applyFont="1" applyFill="1" applyBorder="1" applyAlignment="1">
      <alignment horizontal="center" vertical="center" wrapText="1"/>
    </xf>
    <xf numFmtId="0" fontId="0" fillId="7" borderId="0" xfId="0" applyFill="1" applyAlignment="1">
      <alignment horizontal="center" vertical="center"/>
    </xf>
    <xf numFmtId="0" fontId="16" fillId="0" borderId="0" xfId="0" applyFont="1" applyAlignment="1">
      <alignment vertical="center"/>
    </xf>
    <xf numFmtId="4" fontId="16" fillId="0" borderId="0" xfId="0" applyNumberFormat="1" applyFont="1" applyAlignment="1">
      <alignment vertical="center"/>
    </xf>
    <xf numFmtId="0" fontId="2" fillId="9" borderId="19" xfId="0" applyFont="1" applyFill="1" applyBorder="1" applyAlignment="1">
      <alignment horizontal="left" vertical="center" wrapText="1"/>
    </xf>
    <xf numFmtId="4" fontId="2" fillId="9" borderId="19" xfId="0" applyNumberFormat="1" applyFont="1" applyFill="1" applyBorder="1" applyAlignment="1">
      <alignment horizontal="right" vertical="center" wrapText="1"/>
    </xf>
    <xf numFmtId="4" fontId="1" fillId="7" borderId="3" xfId="0" applyNumberFormat="1" applyFont="1" applyFill="1" applyBorder="1" applyAlignment="1">
      <alignment horizontal="left" vertical="center" wrapText="1"/>
    </xf>
    <xf numFmtId="4" fontId="5" fillId="7" borderId="3" xfId="0" applyNumberFormat="1" applyFont="1" applyFill="1" applyBorder="1" applyAlignment="1">
      <alignment horizontal="left" vertical="center" wrapText="1"/>
    </xf>
    <xf numFmtId="0" fontId="1" fillId="0" borderId="33"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9" xfId="0" applyFont="1" applyFill="1" applyBorder="1" applyAlignment="1">
      <alignment horizontal="left" vertical="center" wrapText="1"/>
    </xf>
    <xf numFmtId="4" fontId="2" fillId="10" borderId="9" xfId="0" applyNumberFormat="1" applyFont="1" applyFill="1" applyBorder="1" applyAlignment="1">
      <alignment horizontal="right" vertical="center" wrapText="1"/>
    </xf>
    <xf numFmtId="4" fontId="2" fillId="10" borderId="27" xfId="0" applyNumberFormat="1" applyFont="1" applyFill="1" applyBorder="1" applyAlignment="1">
      <alignment horizontal="right" vertical="center" wrapText="1"/>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7" borderId="0" xfId="0" applyFont="1" applyFill="1" applyAlignment="1">
      <alignment vertical="center"/>
    </xf>
    <xf numFmtId="0" fontId="2" fillId="9" borderId="52"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1" fillId="0" borderId="0" xfId="0" applyFont="1" applyAlignment="1">
      <alignment horizontal="center" vertical="center" wrapText="1"/>
    </xf>
    <xf numFmtId="0" fontId="3" fillId="6" borderId="47"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1" fillId="0" borderId="0" xfId="0" applyFont="1" applyAlignment="1">
      <alignment horizontal="left"/>
    </xf>
    <xf numFmtId="0" fontId="1" fillId="0" borderId="31" xfId="0" applyFont="1" applyBorder="1" applyAlignment="1">
      <alignment horizontal="left"/>
    </xf>
    <xf numFmtId="0" fontId="10" fillId="0" borderId="0" xfId="0" applyFont="1" applyBorder="1" applyAlignment="1">
      <alignment horizontal="center" vertical="center"/>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10" xfId="0" applyFont="1" applyFill="1" applyBorder="1" applyAlignment="1">
      <alignment horizontal="center" vertical="center" wrapText="1"/>
    </xf>
  </cellXfs>
  <cellStyles count="8">
    <cellStyle name="Normal" xfId="0" builtinId="0"/>
    <cellStyle name="Normal 2" xfId="1"/>
    <cellStyle name="Normal 3" xfId="2"/>
    <cellStyle name="Normal 4" xfId="6"/>
    <cellStyle name="Obično 2" xfId="3"/>
    <cellStyle name="Obično 2 2 2" xfId="7"/>
    <cellStyle name="Obično 3" xfId="4"/>
    <cellStyle name="Obično_Evidencijska lista - rezime 2" xfId="5"/>
  </cellStyles>
  <dxfs count="0"/>
  <tableStyles count="0" defaultTableStyle="TableStyleMedium9" defaultPivotStyle="PivotStyleLight16"/>
  <colors>
    <mruColors>
      <color rgb="FFADF3C4"/>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759"/>
  <sheetViews>
    <sheetView tabSelected="1" zoomScale="68" zoomScaleNormal="68" zoomScaleSheetLayoutView="20" workbookViewId="0">
      <selection activeCell="P754" sqref="P754"/>
    </sheetView>
  </sheetViews>
  <sheetFormatPr defaultRowHeight="12.75" x14ac:dyDescent="0.2"/>
  <cols>
    <col min="1" max="1" width="7" style="2" customWidth="1"/>
    <col min="2" max="2" width="34.7109375" style="2" customWidth="1"/>
    <col min="3" max="3" width="13.5703125" style="2" customWidth="1"/>
    <col min="4" max="4" width="33" style="3" customWidth="1"/>
    <col min="5" max="5" width="18.7109375" style="4" customWidth="1"/>
    <col min="6" max="6" width="20.5703125" style="4" bestFit="1" customWidth="1"/>
    <col min="7" max="7" width="18.85546875" style="2" customWidth="1"/>
    <col min="8" max="8" width="11.28515625" style="140" customWidth="1"/>
    <col min="9" max="9" width="22.140625" style="2" bestFit="1" customWidth="1"/>
    <col min="10" max="10" width="23.42578125" style="2" customWidth="1"/>
    <col min="11" max="11" width="19.85546875" style="2" customWidth="1"/>
    <col min="12" max="12" width="13" style="2" bestFit="1" customWidth="1"/>
    <col min="13" max="14" width="9.140625" style="2"/>
    <col min="15" max="17" width="15" style="2" bestFit="1" customWidth="1"/>
    <col min="18" max="16384" width="9.140625" style="2"/>
  </cols>
  <sheetData>
    <row r="1" spans="1:98" ht="26.25" customHeight="1" x14ac:dyDescent="0.2">
      <c r="A1" s="250" t="s">
        <v>980</v>
      </c>
      <c r="B1" s="251"/>
      <c r="C1" s="251"/>
      <c r="D1" s="252"/>
      <c r="E1" s="253"/>
      <c r="F1" s="253"/>
      <c r="G1" s="251"/>
      <c r="H1" s="254"/>
    </row>
    <row r="2" spans="1:98" ht="28.5" customHeight="1" x14ac:dyDescent="0.2">
      <c r="A2" s="250" t="s">
        <v>981</v>
      </c>
      <c r="B2" s="251"/>
      <c r="C2" s="251"/>
      <c r="D2" s="252"/>
      <c r="E2" s="253"/>
      <c r="F2" s="253"/>
      <c r="G2" s="251"/>
      <c r="H2" s="254"/>
    </row>
    <row r="3" spans="1:98" ht="1.5" customHeight="1" thickBot="1" x14ac:dyDescent="0.25">
      <c r="A3" s="1"/>
    </row>
    <row r="4" spans="1:98" ht="0.75" hidden="1" customHeight="1" thickBot="1" x14ac:dyDescent="0.25">
      <c r="A4" s="1"/>
    </row>
    <row r="5" spans="1:98" ht="26.25" hidden="1" customHeight="1" thickBot="1" x14ac:dyDescent="0.3">
      <c r="A5" s="66"/>
      <c r="G5" s="4"/>
    </row>
    <row r="6" spans="1:98" ht="20.25" hidden="1" customHeight="1" thickBot="1" x14ac:dyDescent="0.3">
      <c r="A6" s="292"/>
      <c r="B6" s="292"/>
      <c r="C6" s="68"/>
      <c r="D6" s="69"/>
    </row>
    <row r="7" spans="1:98" ht="20.25" hidden="1" customHeight="1" thickBot="1" x14ac:dyDescent="0.3">
      <c r="A7" s="293"/>
      <c r="B7" s="293"/>
      <c r="C7" s="70"/>
      <c r="D7" s="69"/>
      <c r="E7" s="294"/>
      <c r="F7" s="294"/>
      <c r="G7" s="294"/>
    </row>
    <row r="8" spans="1:98" ht="69" customHeight="1" x14ac:dyDescent="0.2">
      <c r="A8" s="79" t="s">
        <v>0</v>
      </c>
      <c r="B8" s="80" t="s">
        <v>274</v>
      </c>
      <c r="C8" s="80" t="s">
        <v>275</v>
      </c>
      <c r="D8" s="80" t="s">
        <v>276</v>
      </c>
      <c r="E8" s="80" t="s">
        <v>277</v>
      </c>
      <c r="F8" s="8" t="s">
        <v>278</v>
      </c>
      <c r="G8" s="67" t="s">
        <v>279</v>
      </c>
    </row>
    <row r="9" spans="1:98" ht="30.75" customHeight="1" x14ac:dyDescent="0.2">
      <c r="A9" s="295" t="s">
        <v>96</v>
      </c>
      <c r="B9" s="296"/>
      <c r="C9" s="296"/>
      <c r="D9" s="296"/>
      <c r="E9" s="296"/>
      <c r="F9" s="296"/>
      <c r="G9" s="297"/>
    </row>
    <row r="10" spans="1:98" s="6" customFormat="1" ht="50.25" customHeight="1" x14ac:dyDescent="0.2">
      <c r="A10" s="9">
        <v>1</v>
      </c>
      <c r="B10" s="13" t="s">
        <v>104</v>
      </c>
      <c r="C10" s="10" t="s">
        <v>280</v>
      </c>
      <c r="D10" s="12" t="s">
        <v>11</v>
      </c>
      <c r="E10" s="39">
        <v>828780</v>
      </c>
      <c r="F10" s="39">
        <v>414390</v>
      </c>
      <c r="G10" s="48">
        <v>310792.5</v>
      </c>
      <c r="H10" s="140"/>
      <c r="I10" s="2"/>
      <c r="J10" s="7"/>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row>
    <row r="11" spans="1:98" ht="45" customHeight="1" x14ac:dyDescent="0.2">
      <c r="A11" s="9">
        <v>2</v>
      </c>
      <c r="B11" s="15" t="s">
        <v>22</v>
      </c>
      <c r="C11" s="10" t="s">
        <v>280</v>
      </c>
      <c r="D11" s="14" t="s">
        <v>18</v>
      </c>
      <c r="E11" s="39">
        <v>517404.55</v>
      </c>
      <c r="F11" s="39">
        <v>258702.27</v>
      </c>
      <c r="G11" s="91">
        <v>194026.7</v>
      </c>
    </row>
    <row r="12" spans="1:98" ht="49.5" customHeight="1" x14ac:dyDescent="0.2">
      <c r="A12" s="9">
        <v>3</v>
      </c>
      <c r="B12" s="19" t="s">
        <v>21</v>
      </c>
      <c r="C12" s="20" t="s">
        <v>280</v>
      </c>
      <c r="D12" s="24" t="s">
        <v>11</v>
      </c>
      <c r="E12" s="39">
        <v>1251176</v>
      </c>
      <c r="F12" s="39">
        <f>469191+156397</f>
        <v>625588</v>
      </c>
      <c r="G12" s="91">
        <v>469191</v>
      </c>
    </row>
    <row r="13" spans="1:98" ht="67.5" customHeight="1" x14ac:dyDescent="0.2">
      <c r="A13" s="9">
        <v>4</v>
      </c>
      <c r="B13" s="13" t="s">
        <v>8</v>
      </c>
      <c r="C13" s="10" t="s">
        <v>281</v>
      </c>
      <c r="D13" s="12" t="s">
        <v>9</v>
      </c>
      <c r="E13" s="39">
        <v>20898986.809999999</v>
      </c>
      <c r="F13" s="39">
        <v>10449493.4</v>
      </c>
      <c r="G13" s="85">
        <v>7837120.0499999998</v>
      </c>
    </row>
    <row r="14" spans="1:98" ht="81.75" customHeight="1" x14ac:dyDescent="0.2">
      <c r="A14" s="9">
        <v>5</v>
      </c>
      <c r="B14" s="19" t="s">
        <v>20</v>
      </c>
      <c r="C14" s="20" t="s">
        <v>280</v>
      </c>
      <c r="D14" s="24" t="s">
        <v>17</v>
      </c>
      <c r="E14" s="39">
        <v>2116831.17</v>
      </c>
      <c r="F14" s="39">
        <v>1058415.58</v>
      </c>
      <c r="G14" s="91">
        <v>793811.68</v>
      </c>
    </row>
    <row r="15" spans="1:98" ht="149.25" customHeight="1" x14ac:dyDescent="0.2">
      <c r="A15" s="9">
        <v>6</v>
      </c>
      <c r="B15" s="15" t="s">
        <v>3</v>
      </c>
      <c r="C15" s="10" t="s">
        <v>280</v>
      </c>
      <c r="D15" s="12" t="s">
        <v>4</v>
      </c>
      <c r="E15" s="39">
        <v>3531734.03</v>
      </c>
      <c r="F15" s="39">
        <v>1942453.72</v>
      </c>
      <c r="G15" s="85">
        <v>1456840.29</v>
      </c>
    </row>
    <row r="16" spans="1:98" ht="153" customHeight="1" x14ac:dyDescent="0.2">
      <c r="A16" s="9">
        <v>7</v>
      </c>
      <c r="B16" s="15" t="s">
        <v>5</v>
      </c>
      <c r="C16" s="10" t="s">
        <v>280</v>
      </c>
      <c r="D16" s="12" t="s">
        <v>4</v>
      </c>
      <c r="E16" s="39">
        <v>3660742.47</v>
      </c>
      <c r="F16" s="39">
        <v>2013408.36</v>
      </c>
      <c r="G16" s="85">
        <v>1510056.27</v>
      </c>
    </row>
    <row r="17" spans="1:11" ht="153.75" customHeight="1" x14ac:dyDescent="0.2">
      <c r="A17" s="9">
        <v>8</v>
      </c>
      <c r="B17" s="19" t="s">
        <v>14</v>
      </c>
      <c r="C17" s="20" t="s">
        <v>280</v>
      </c>
      <c r="D17" s="24" t="s">
        <v>15</v>
      </c>
      <c r="E17" s="39">
        <v>2211363.8399999999</v>
      </c>
      <c r="F17" s="39">
        <v>1105681.9199999999</v>
      </c>
      <c r="G17" s="91">
        <v>829261.44</v>
      </c>
    </row>
    <row r="18" spans="1:11" ht="114" customHeight="1" x14ac:dyDescent="0.2">
      <c r="A18" s="9">
        <v>9</v>
      </c>
      <c r="B18" s="19" t="s">
        <v>340</v>
      </c>
      <c r="C18" s="10" t="s">
        <v>281</v>
      </c>
      <c r="D18" s="14" t="s">
        <v>10</v>
      </c>
      <c r="E18" s="39">
        <v>3389075.28</v>
      </c>
      <c r="F18" s="39">
        <v>1694537.64</v>
      </c>
      <c r="G18" s="85">
        <v>1270903.23</v>
      </c>
    </row>
    <row r="19" spans="1:11" ht="75" customHeight="1" x14ac:dyDescent="0.2">
      <c r="A19" s="9">
        <v>10</v>
      </c>
      <c r="B19" s="15" t="s">
        <v>12</v>
      </c>
      <c r="C19" s="10" t="s">
        <v>280</v>
      </c>
      <c r="D19" s="12" t="s">
        <v>13</v>
      </c>
      <c r="E19" s="39">
        <v>3273306.44</v>
      </c>
      <c r="F19" s="39">
        <v>1800318.54</v>
      </c>
      <c r="G19" s="85">
        <v>1350238.91</v>
      </c>
    </row>
    <row r="20" spans="1:11" ht="77.25" customHeight="1" x14ac:dyDescent="0.2">
      <c r="A20" s="9">
        <v>11</v>
      </c>
      <c r="B20" s="15" t="s">
        <v>214</v>
      </c>
      <c r="C20" s="10" t="s">
        <v>280</v>
      </c>
      <c r="D20" s="12" t="s">
        <v>16</v>
      </c>
      <c r="E20" s="39">
        <v>2613997.58</v>
      </c>
      <c r="F20" s="39">
        <v>1306998.79</v>
      </c>
      <c r="G20" s="85">
        <v>980249.09</v>
      </c>
    </row>
    <row r="21" spans="1:11" ht="102" customHeight="1" x14ac:dyDescent="0.2">
      <c r="A21" s="9">
        <v>12</v>
      </c>
      <c r="B21" s="15" t="s">
        <v>1</v>
      </c>
      <c r="C21" s="10" t="s">
        <v>280</v>
      </c>
      <c r="D21" s="27" t="s">
        <v>2</v>
      </c>
      <c r="E21" s="39">
        <v>14279345.529999999</v>
      </c>
      <c r="F21" s="39">
        <v>7139672.7599999998</v>
      </c>
      <c r="G21" s="85">
        <v>5354754.57</v>
      </c>
    </row>
    <row r="22" spans="1:11" ht="93.75" customHeight="1" x14ac:dyDescent="0.2">
      <c r="A22" s="18">
        <v>13</v>
      </c>
      <c r="B22" s="77" t="s">
        <v>6</v>
      </c>
      <c r="C22" s="45" t="s">
        <v>280</v>
      </c>
      <c r="D22" s="78" t="s">
        <v>253</v>
      </c>
      <c r="E22" s="40">
        <v>3165692.57</v>
      </c>
      <c r="F22" s="40">
        <v>1741130.91</v>
      </c>
      <c r="G22" s="92">
        <v>1305848.18</v>
      </c>
    </row>
    <row r="23" spans="1:11" ht="30.75" customHeight="1" thickBot="1" x14ac:dyDescent="0.25">
      <c r="A23" s="287" t="s">
        <v>100</v>
      </c>
      <c r="B23" s="288"/>
      <c r="C23" s="51">
        <f>COUNTA(C10:C22)</f>
        <v>13</v>
      </c>
      <c r="D23" s="52"/>
      <c r="E23" s="53">
        <f>SUM(E10:E22)</f>
        <v>61738436.270000003</v>
      </c>
      <c r="F23" s="53">
        <f t="shared" ref="F23:G23" si="0">SUM(F10:F22)</f>
        <v>31550791.889999997</v>
      </c>
      <c r="G23" s="53">
        <f t="shared" si="0"/>
        <v>23663093.91</v>
      </c>
      <c r="J23" s="7"/>
      <c r="K23" s="7"/>
    </row>
    <row r="24" spans="1:11" ht="33" customHeight="1" x14ac:dyDescent="0.2">
      <c r="A24" s="261" t="s">
        <v>97</v>
      </c>
      <c r="B24" s="262"/>
      <c r="C24" s="262"/>
      <c r="D24" s="262"/>
      <c r="E24" s="262"/>
      <c r="F24" s="262"/>
      <c r="G24" s="263"/>
    </row>
    <row r="25" spans="1:11" ht="71.25" customHeight="1" x14ac:dyDescent="0.2">
      <c r="A25" s="18">
        <v>14</v>
      </c>
      <c r="B25" s="15" t="s">
        <v>26</v>
      </c>
      <c r="C25" s="10" t="s">
        <v>280</v>
      </c>
      <c r="D25" s="12" t="s">
        <v>27</v>
      </c>
      <c r="E25" s="39">
        <v>1207390.07</v>
      </c>
      <c r="F25" s="39">
        <v>603695.03</v>
      </c>
      <c r="G25" s="85">
        <v>452771.27</v>
      </c>
    </row>
    <row r="26" spans="1:11" ht="57.75" customHeight="1" x14ac:dyDescent="0.2">
      <c r="A26" s="9">
        <v>15</v>
      </c>
      <c r="B26" s="13" t="s">
        <v>28</v>
      </c>
      <c r="C26" s="10" t="s">
        <v>280</v>
      </c>
      <c r="D26" s="21" t="s">
        <v>29</v>
      </c>
      <c r="E26" s="39">
        <v>4595945.29</v>
      </c>
      <c r="F26" s="39">
        <v>2297972.64</v>
      </c>
      <c r="G26" s="48">
        <v>1723479.48</v>
      </c>
    </row>
    <row r="27" spans="1:11" ht="109.5" customHeight="1" x14ac:dyDescent="0.2">
      <c r="A27" s="18">
        <v>16</v>
      </c>
      <c r="B27" s="15" t="s">
        <v>30</v>
      </c>
      <c r="C27" s="10" t="s">
        <v>281</v>
      </c>
      <c r="D27" s="12" t="s">
        <v>10</v>
      </c>
      <c r="E27" s="39">
        <v>856981.1</v>
      </c>
      <c r="F27" s="39">
        <v>428490.55</v>
      </c>
      <c r="G27" s="85">
        <v>321367.90999999997</v>
      </c>
    </row>
    <row r="28" spans="1:11" ht="86.25" customHeight="1" x14ac:dyDescent="0.2">
      <c r="A28" s="9">
        <v>17</v>
      </c>
      <c r="B28" s="35" t="s">
        <v>128</v>
      </c>
      <c r="C28" s="10" t="s">
        <v>281</v>
      </c>
      <c r="D28" s="27" t="s">
        <v>31</v>
      </c>
      <c r="E28" s="39">
        <v>2040540.4</v>
      </c>
      <c r="F28" s="39">
        <v>1020270.2</v>
      </c>
      <c r="G28" s="86">
        <v>765202.65</v>
      </c>
    </row>
    <row r="29" spans="1:11" ht="72" customHeight="1" x14ac:dyDescent="0.2">
      <c r="A29" s="18">
        <v>18</v>
      </c>
      <c r="B29" s="13" t="s">
        <v>179</v>
      </c>
      <c r="C29" s="10" t="s">
        <v>280</v>
      </c>
      <c r="D29" s="12" t="s">
        <v>19</v>
      </c>
      <c r="E29" s="39">
        <v>1023035.75</v>
      </c>
      <c r="F29" s="39">
        <v>562669.66</v>
      </c>
      <c r="G29" s="85">
        <v>422002.25</v>
      </c>
    </row>
    <row r="30" spans="1:11" ht="49.5" customHeight="1" x14ac:dyDescent="0.2">
      <c r="A30" s="9">
        <v>19</v>
      </c>
      <c r="B30" s="13" t="s">
        <v>341</v>
      </c>
      <c r="C30" s="10" t="s">
        <v>281</v>
      </c>
      <c r="D30" s="12" t="s">
        <v>23</v>
      </c>
      <c r="E30" s="39">
        <v>5018335.47</v>
      </c>
      <c r="F30" s="39">
        <v>2509167.73</v>
      </c>
      <c r="G30" s="85">
        <v>1881875.8</v>
      </c>
    </row>
    <row r="31" spans="1:11" ht="180" customHeight="1" x14ac:dyDescent="0.2">
      <c r="A31" s="18">
        <v>20</v>
      </c>
      <c r="B31" s="64" t="s">
        <v>24</v>
      </c>
      <c r="C31" s="45" t="s">
        <v>280</v>
      </c>
      <c r="D31" s="55" t="s">
        <v>25</v>
      </c>
      <c r="E31" s="40">
        <v>2130289.0699999998</v>
      </c>
      <c r="F31" s="40">
        <v>1065144.53</v>
      </c>
      <c r="G31" s="92">
        <v>798858.4</v>
      </c>
    </row>
    <row r="32" spans="1:11" ht="90.75" customHeight="1" thickBot="1" x14ac:dyDescent="0.25">
      <c r="A32" s="9">
        <v>21</v>
      </c>
      <c r="B32" s="72" t="s">
        <v>32</v>
      </c>
      <c r="C32" s="74" t="s">
        <v>281</v>
      </c>
      <c r="D32" s="76" t="s">
        <v>33</v>
      </c>
      <c r="E32" s="81">
        <v>13014190.93</v>
      </c>
      <c r="F32" s="81">
        <v>6507095.46</v>
      </c>
      <c r="G32" s="127">
        <v>4880321.5999999996</v>
      </c>
    </row>
    <row r="33" spans="1:11" ht="30.75" customHeight="1" thickBot="1" x14ac:dyDescent="0.25">
      <c r="A33" s="264" t="s">
        <v>101</v>
      </c>
      <c r="B33" s="265"/>
      <c r="C33" s="230">
        <f>COUNTA(C25:C32)</f>
        <v>8</v>
      </c>
      <c r="D33" s="25"/>
      <c r="E33" s="26">
        <f>SUM(E25:E32)</f>
        <v>29886708.079999998</v>
      </c>
      <c r="F33" s="26">
        <f t="shared" ref="F33:G33" si="1">SUM(F25:F32)</f>
        <v>14994505.800000001</v>
      </c>
      <c r="G33" s="26">
        <f t="shared" si="1"/>
        <v>11245879.359999999</v>
      </c>
      <c r="J33" s="7"/>
      <c r="K33" s="7"/>
    </row>
    <row r="34" spans="1:11" ht="30.75" customHeight="1" x14ac:dyDescent="0.2">
      <c r="A34" s="261" t="s">
        <v>98</v>
      </c>
      <c r="B34" s="262"/>
      <c r="C34" s="262"/>
      <c r="D34" s="262"/>
      <c r="E34" s="262"/>
      <c r="F34" s="262"/>
      <c r="G34" s="263"/>
    </row>
    <row r="35" spans="1:11" ht="49.5" customHeight="1" x14ac:dyDescent="0.2">
      <c r="A35" s="18">
        <v>22</v>
      </c>
      <c r="B35" s="35" t="s">
        <v>45</v>
      </c>
      <c r="C35" s="20" t="s">
        <v>280</v>
      </c>
      <c r="D35" s="36" t="s">
        <v>18</v>
      </c>
      <c r="E35" s="39">
        <v>1072964.28</v>
      </c>
      <c r="F35" s="39">
        <v>536482.14</v>
      </c>
      <c r="G35" s="48">
        <v>402361.59999999998</v>
      </c>
    </row>
    <row r="36" spans="1:11" ht="64.5" customHeight="1" x14ac:dyDescent="0.2">
      <c r="A36" s="18">
        <v>23</v>
      </c>
      <c r="B36" s="35" t="s">
        <v>42</v>
      </c>
      <c r="C36" s="20" t="s">
        <v>280</v>
      </c>
      <c r="D36" s="36" t="s">
        <v>7</v>
      </c>
      <c r="E36" s="39">
        <v>764314.42</v>
      </c>
      <c r="F36" s="39">
        <v>420372.93</v>
      </c>
      <c r="G36" s="48">
        <v>315279.7</v>
      </c>
    </row>
    <row r="37" spans="1:11" ht="55.5" customHeight="1" x14ac:dyDescent="0.2">
      <c r="A37" s="18">
        <v>24</v>
      </c>
      <c r="B37" s="13" t="s">
        <v>169</v>
      </c>
      <c r="C37" s="10" t="s">
        <v>281</v>
      </c>
      <c r="D37" s="27" t="s">
        <v>31</v>
      </c>
      <c r="E37" s="39">
        <v>410035.83</v>
      </c>
      <c r="F37" s="39">
        <v>205017.91</v>
      </c>
      <c r="G37" s="48">
        <v>153763.43</v>
      </c>
    </row>
    <row r="38" spans="1:11" ht="135.75" customHeight="1" x14ac:dyDescent="0.2">
      <c r="A38" s="18">
        <v>25</v>
      </c>
      <c r="B38" s="46" t="s">
        <v>46</v>
      </c>
      <c r="C38" s="10" t="s">
        <v>280</v>
      </c>
      <c r="D38" s="44" t="s">
        <v>47</v>
      </c>
      <c r="E38" s="39">
        <v>636270.31000000006</v>
      </c>
      <c r="F38" s="39">
        <v>349948.67</v>
      </c>
      <c r="G38" s="48">
        <v>262461.5</v>
      </c>
    </row>
    <row r="39" spans="1:11" ht="109.5" customHeight="1" x14ac:dyDescent="0.2">
      <c r="A39" s="18">
        <v>26</v>
      </c>
      <c r="B39" s="13" t="s">
        <v>41</v>
      </c>
      <c r="C39" s="10" t="s">
        <v>281</v>
      </c>
      <c r="D39" s="21" t="s">
        <v>10</v>
      </c>
      <c r="E39" s="39">
        <v>2317901.16</v>
      </c>
      <c r="F39" s="39">
        <v>1158950.58</v>
      </c>
      <c r="G39" s="48">
        <v>869212.94</v>
      </c>
    </row>
    <row r="40" spans="1:11" ht="101.25" customHeight="1" x14ac:dyDescent="0.2">
      <c r="A40" s="18">
        <v>27</v>
      </c>
      <c r="B40" s="43" t="s">
        <v>35</v>
      </c>
      <c r="C40" s="10" t="s">
        <v>280</v>
      </c>
      <c r="D40" s="21" t="s">
        <v>36</v>
      </c>
      <c r="E40" s="39">
        <v>2592827.61</v>
      </c>
      <c r="F40" s="39">
        <v>1426055.19</v>
      </c>
      <c r="G40" s="48">
        <v>1069541.3899999999</v>
      </c>
    </row>
    <row r="41" spans="1:11" ht="69" customHeight="1" x14ac:dyDescent="0.2">
      <c r="A41" s="18">
        <v>28</v>
      </c>
      <c r="B41" s="43" t="s">
        <v>53</v>
      </c>
      <c r="C41" s="10" t="s">
        <v>280</v>
      </c>
      <c r="D41" s="21" t="s">
        <v>318</v>
      </c>
      <c r="E41" s="39">
        <v>588203.64</v>
      </c>
      <c r="F41" s="39">
        <v>294101.82</v>
      </c>
      <c r="G41" s="48">
        <v>220576.37</v>
      </c>
    </row>
    <row r="42" spans="1:11" ht="100.5" customHeight="1" x14ac:dyDescent="0.2">
      <c r="A42" s="18">
        <v>29</v>
      </c>
      <c r="B42" s="43" t="s">
        <v>329</v>
      </c>
      <c r="C42" s="10" t="s">
        <v>280</v>
      </c>
      <c r="D42" s="21" t="s">
        <v>34</v>
      </c>
      <c r="E42" s="39">
        <v>2886976.3</v>
      </c>
      <c r="F42" s="39">
        <v>1443488.15</v>
      </c>
      <c r="G42" s="48">
        <v>1082616.1100000001</v>
      </c>
    </row>
    <row r="43" spans="1:11" ht="106.5" customHeight="1" x14ac:dyDescent="0.2">
      <c r="A43" s="18">
        <v>30</v>
      </c>
      <c r="B43" s="64" t="s">
        <v>37</v>
      </c>
      <c r="C43" s="45" t="s">
        <v>280</v>
      </c>
      <c r="D43" s="63" t="s">
        <v>38</v>
      </c>
      <c r="E43" s="40">
        <v>2772122.97</v>
      </c>
      <c r="F43" s="40">
        <v>1524667.63</v>
      </c>
      <c r="G43" s="93">
        <v>1143500.72</v>
      </c>
    </row>
    <row r="44" spans="1:11" ht="124.5" customHeight="1" x14ac:dyDescent="0.2">
      <c r="A44" s="18">
        <v>31</v>
      </c>
      <c r="B44" s="35" t="s">
        <v>39</v>
      </c>
      <c r="C44" s="20" t="s">
        <v>280</v>
      </c>
      <c r="D44" s="29" t="s">
        <v>40</v>
      </c>
      <c r="E44" s="89">
        <v>4377997.2</v>
      </c>
      <c r="F44" s="89">
        <v>2626798.3199999998</v>
      </c>
      <c r="G44" s="94">
        <v>1970098.74</v>
      </c>
    </row>
    <row r="45" spans="1:11" ht="121.5" customHeight="1" x14ac:dyDescent="0.2">
      <c r="A45" s="18">
        <v>32</v>
      </c>
      <c r="B45" s="13" t="s">
        <v>50</v>
      </c>
      <c r="C45" s="10" t="s">
        <v>281</v>
      </c>
      <c r="D45" s="21" t="s">
        <v>10</v>
      </c>
      <c r="E45" s="39">
        <v>20152298.09</v>
      </c>
      <c r="F45" s="39">
        <v>10076149.050000001</v>
      </c>
      <c r="G45" s="48">
        <v>7557111.79</v>
      </c>
    </row>
    <row r="46" spans="1:11" ht="154.5" customHeight="1" x14ac:dyDescent="0.2">
      <c r="A46" s="18">
        <v>33</v>
      </c>
      <c r="B46" s="35" t="s">
        <v>48</v>
      </c>
      <c r="C46" s="45" t="s">
        <v>280</v>
      </c>
      <c r="D46" s="29" t="s">
        <v>49</v>
      </c>
      <c r="E46" s="40">
        <v>14684400</v>
      </c>
      <c r="F46" s="40">
        <v>8076420</v>
      </c>
      <c r="G46" s="96">
        <v>6057315</v>
      </c>
    </row>
    <row r="47" spans="1:11" ht="93.75" customHeight="1" x14ac:dyDescent="0.2">
      <c r="A47" s="18">
        <v>34</v>
      </c>
      <c r="B47" s="19" t="s">
        <v>51</v>
      </c>
      <c r="C47" s="20" t="s">
        <v>280</v>
      </c>
      <c r="D47" s="36" t="s">
        <v>371</v>
      </c>
      <c r="E47" s="89">
        <v>4225902.88</v>
      </c>
      <c r="F47" s="89">
        <v>2324246.58</v>
      </c>
      <c r="G47" s="119">
        <v>1743184.94</v>
      </c>
    </row>
    <row r="48" spans="1:11" ht="72.75" customHeight="1" x14ac:dyDescent="0.2">
      <c r="A48" s="18">
        <v>35</v>
      </c>
      <c r="B48" s="19" t="s">
        <v>43</v>
      </c>
      <c r="C48" s="20" t="s">
        <v>280</v>
      </c>
      <c r="D48" s="36" t="s">
        <v>44</v>
      </c>
      <c r="E48" s="89">
        <v>1622379.71</v>
      </c>
      <c r="F48" s="89">
        <v>811189.85</v>
      </c>
      <c r="G48" s="119">
        <v>608392.39</v>
      </c>
    </row>
    <row r="49" spans="1:12" ht="72.75" customHeight="1" thickBot="1" x14ac:dyDescent="0.25">
      <c r="A49" s="18">
        <v>36</v>
      </c>
      <c r="B49" s="75" t="s">
        <v>52</v>
      </c>
      <c r="C49" s="74" t="s">
        <v>281</v>
      </c>
      <c r="D49" s="117" t="s">
        <v>71</v>
      </c>
      <c r="E49" s="81">
        <v>9705551.4000000004</v>
      </c>
      <c r="F49" s="81">
        <v>4852775.7</v>
      </c>
      <c r="G49" s="114">
        <v>3639581.78</v>
      </c>
    </row>
    <row r="50" spans="1:12" ht="30.75" customHeight="1" thickBot="1" x14ac:dyDescent="0.25">
      <c r="A50" s="264" t="s">
        <v>102</v>
      </c>
      <c r="B50" s="265"/>
      <c r="C50" s="230">
        <f>COUNTA(C35:C49)</f>
        <v>15</v>
      </c>
      <c r="D50" s="25"/>
      <c r="E50" s="26">
        <f>SUM(E35:E49)</f>
        <v>68810145.800000012</v>
      </c>
      <c r="F50" s="26">
        <f t="shared" ref="F50:G50" si="2">SUM(F35:F49)</f>
        <v>36126664.520000003</v>
      </c>
      <c r="G50" s="26">
        <f t="shared" si="2"/>
        <v>27094998.400000002</v>
      </c>
      <c r="J50" s="7"/>
      <c r="K50" s="7"/>
    </row>
    <row r="51" spans="1:12" ht="30.75" customHeight="1" x14ac:dyDescent="0.2">
      <c r="A51" s="261" t="s">
        <v>99</v>
      </c>
      <c r="B51" s="262"/>
      <c r="C51" s="262"/>
      <c r="D51" s="262"/>
      <c r="E51" s="262"/>
      <c r="F51" s="262"/>
      <c r="G51" s="263"/>
    </row>
    <row r="52" spans="1:12" ht="81" customHeight="1" x14ac:dyDescent="0.2">
      <c r="A52" s="9">
        <v>37</v>
      </c>
      <c r="B52" s="46" t="s">
        <v>69</v>
      </c>
      <c r="C52" s="37" t="s">
        <v>280</v>
      </c>
      <c r="D52" s="44" t="s">
        <v>60</v>
      </c>
      <c r="E52" s="60">
        <v>983921.5</v>
      </c>
      <c r="F52" s="60">
        <v>491910.75</v>
      </c>
      <c r="G52" s="48">
        <v>368933.06</v>
      </c>
    </row>
    <row r="53" spans="1:12" ht="48.75" customHeight="1" x14ac:dyDescent="0.2">
      <c r="A53" s="83">
        <v>38</v>
      </c>
      <c r="B53" s="35" t="s">
        <v>385</v>
      </c>
      <c r="C53" s="38" t="s">
        <v>280</v>
      </c>
      <c r="D53" s="21" t="s">
        <v>65</v>
      </c>
      <c r="E53" s="39">
        <v>670973.09</v>
      </c>
      <c r="F53" s="39">
        <v>369035.19</v>
      </c>
      <c r="G53" s="48">
        <v>276776.39</v>
      </c>
    </row>
    <row r="54" spans="1:12" ht="45.75" customHeight="1" x14ac:dyDescent="0.2">
      <c r="A54" s="9">
        <v>39</v>
      </c>
      <c r="B54" s="35" t="s">
        <v>70</v>
      </c>
      <c r="C54" s="38" t="s">
        <v>280</v>
      </c>
      <c r="D54" s="21" t="s">
        <v>65</v>
      </c>
      <c r="E54" s="39">
        <v>597254.41</v>
      </c>
      <c r="F54" s="39">
        <v>298627.20000000001</v>
      </c>
      <c r="G54" s="48">
        <v>223970.4</v>
      </c>
      <c r="J54" s="7"/>
      <c r="K54" s="7"/>
      <c r="L54" s="7"/>
    </row>
    <row r="55" spans="1:12" ht="76.5" customHeight="1" x14ac:dyDescent="0.2">
      <c r="A55" s="83">
        <v>40</v>
      </c>
      <c r="B55" s="35" t="s">
        <v>74</v>
      </c>
      <c r="C55" s="38" t="s">
        <v>280</v>
      </c>
      <c r="D55" s="21" t="s">
        <v>60</v>
      </c>
      <c r="E55" s="39">
        <v>642193.85</v>
      </c>
      <c r="F55" s="39">
        <v>321096.86</v>
      </c>
      <c r="G55" s="48">
        <v>240822.64</v>
      </c>
      <c r="J55" s="7"/>
      <c r="K55" s="7"/>
      <c r="L55" s="7"/>
    </row>
    <row r="56" spans="1:12" ht="54" customHeight="1" x14ac:dyDescent="0.2">
      <c r="A56" s="9">
        <v>41</v>
      </c>
      <c r="B56" s="13" t="s">
        <v>75</v>
      </c>
      <c r="C56" s="42" t="s">
        <v>280</v>
      </c>
      <c r="D56" s="21" t="s">
        <v>65</v>
      </c>
      <c r="E56" s="39">
        <v>802230.93</v>
      </c>
      <c r="F56" s="39">
        <v>401115.46</v>
      </c>
      <c r="G56" s="48">
        <v>300836.59000000003</v>
      </c>
    </row>
    <row r="57" spans="1:12" ht="69.75" customHeight="1" x14ac:dyDescent="0.2">
      <c r="A57" s="83">
        <v>42</v>
      </c>
      <c r="B57" s="35" t="s">
        <v>83</v>
      </c>
      <c r="C57" s="42" t="s">
        <v>280</v>
      </c>
      <c r="D57" s="21" t="s">
        <v>84</v>
      </c>
      <c r="E57" s="39">
        <v>1265208.75</v>
      </c>
      <c r="F57" s="39">
        <v>695864.81</v>
      </c>
      <c r="G57" s="48">
        <v>521898.61</v>
      </c>
    </row>
    <row r="58" spans="1:12" ht="63" customHeight="1" x14ac:dyDescent="0.2">
      <c r="A58" s="9">
        <v>43</v>
      </c>
      <c r="B58" s="13" t="s">
        <v>82</v>
      </c>
      <c r="C58" s="42" t="s">
        <v>281</v>
      </c>
      <c r="D58" s="21" t="s">
        <v>55</v>
      </c>
      <c r="E58" s="39">
        <v>5777125</v>
      </c>
      <c r="F58" s="39">
        <v>2888562.5</v>
      </c>
      <c r="G58" s="48">
        <v>2166421.87</v>
      </c>
    </row>
    <row r="59" spans="1:12" ht="75.75" customHeight="1" x14ac:dyDescent="0.2">
      <c r="A59" s="83">
        <v>44</v>
      </c>
      <c r="B59" s="13" t="s">
        <v>59</v>
      </c>
      <c r="C59" s="42" t="s">
        <v>280</v>
      </c>
      <c r="D59" s="21" t="s">
        <v>60</v>
      </c>
      <c r="E59" s="39">
        <v>893952.18</v>
      </c>
      <c r="F59" s="39">
        <v>446976.09</v>
      </c>
      <c r="G59" s="48">
        <v>335232.07</v>
      </c>
    </row>
    <row r="60" spans="1:12" ht="101.25" customHeight="1" x14ac:dyDescent="0.2">
      <c r="A60" s="9">
        <v>45</v>
      </c>
      <c r="B60" s="13" t="s">
        <v>85</v>
      </c>
      <c r="C60" s="42" t="s">
        <v>281</v>
      </c>
      <c r="D60" s="21" t="s">
        <v>56</v>
      </c>
      <c r="E60" s="39">
        <v>3751704.26</v>
      </c>
      <c r="F60" s="39">
        <v>1875852.1300000001</v>
      </c>
      <c r="G60" s="48">
        <v>1406889.1</v>
      </c>
      <c r="J60" s="7"/>
      <c r="K60" s="7"/>
      <c r="L60" s="7"/>
    </row>
    <row r="61" spans="1:12" ht="50.25" customHeight="1" x14ac:dyDescent="0.2">
      <c r="A61" s="83">
        <v>46</v>
      </c>
      <c r="B61" s="13" t="s">
        <v>54</v>
      </c>
      <c r="C61" s="42" t="s">
        <v>281</v>
      </c>
      <c r="D61" s="21" t="s">
        <v>55</v>
      </c>
      <c r="E61" s="39">
        <v>12189570.09</v>
      </c>
      <c r="F61" s="39">
        <v>6094785.04</v>
      </c>
      <c r="G61" s="48">
        <v>4571088.78</v>
      </c>
    </row>
    <row r="62" spans="1:12" ht="170.25" customHeight="1" x14ac:dyDescent="0.2">
      <c r="A62" s="9">
        <v>47</v>
      </c>
      <c r="B62" s="13" t="s">
        <v>63</v>
      </c>
      <c r="C62" s="42" t="s">
        <v>280</v>
      </c>
      <c r="D62" s="21" t="s">
        <v>64</v>
      </c>
      <c r="E62" s="39">
        <v>1487399.12</v>
      </c>
      <c r="F62" s="39">
        <v>743699.56</v>
      </c>
      <c r="G62" s="48">
        <v>557774.67000000004</v>
      </c>
    </row>
    <row r="63" spans="1:12" ht="63" customHeight="1" x14ac:dyDescent="0.2">
      <c r="A63" s="83">
        <v>48</v>
      </c>
      <c r="B63" s="43" t="s">
        <v>259</v>
      </c>
      <c r="C63" s="42" t="s">
        <v>280</v>
      </c>
      <c r="D63" s="21" t="s">
        <v>81</v>
      </c>
      <c r="E63" s="39">
        <v>4800262.5</v>
      </c>
      <c r="F63" s="39">
        <v>2400131.25</v>
      </c>
      <c r="G63" s="48">
        <v>1800098.44</v>
      </c>
    </row>
    <row r="64" spans="1:12" ht="113.25" customHeight="1" x14ac:dyDescent="0.2">
      <c r="A64" s="9">
        <v>49</v>
      </c>
      <c r="B64" s="43" t="s">
        <v>261</v>
      </c>
      <c r="C64" s="42" t="s">
        <v>281</v>
      </c>
      <c r="D64" s="21" t="s">
        <v>56</v>
      </c>
      <c r="E64" s="39">
        <v>3730534.22</v>
      </c>
      <c r="F64" s="39">
        <v>1865267.11</v>
      </c>
      <c r="G64" s="48">
        <v>1398950.33</v>
      </c>
    </row>
    <row r="65" spans="1:7" ht="101.25" customHeight="1" x14ac:dyDescent="0.2">
      <c r="A65" s="83">
        <v>50</v>
      </c>
      <c r="B65" s="43" t="s">
        <v>80</v>
      </c>
      <c r="C65" s="42" t="s">
        <v>281</v>
      </c>
      <c r="D65" s="21" t="s">
        <v>56</v>
      </c>
      <c r="E65" s="39">
        <v>6655334.4800000004</v>
      </c>
      <c r="F65" s="39">
        <v>3327667.24</v>
      </c>
      <c r="G65" s="48">
        <v>2495750.4300000002</v>
      </c>
    </row>
    <row r="66" spans="1:7" ht="253.5" customHeight="1" x14ac:dyDescent="0.2">
      <c r="A66" s="9">
        <v>51</v>
      </c>
      <c r="B66" s="43" t="s">
        <v>57</v>
      </c>
      <c r="C66" s="42" t="s">
        <v>280</v>
      </c>
      <c r="D66" s="21" t="s">
        <v>58</v>
      </c>
      <c r="E66" s="39">
        <v>1512610.9</v>
      </c>
      <c r="F66" s="39">
        <v>756305.45</v>
      </c>
      <c r="G66" s="48">
        <v>567229.09</v>
      </c>
    </row>
    <row r="67" spans="1:7" ht="54.75" customHeight="1" x14ac:dyDescent="0.2">
      <c r="A67" s="83">
        <v>52</v>
      </c>
      <c r="B67" s="43" t="s">
        <v>313</v>
      </c>
      <c r="C67" s="42" t="s">
        <v>280</v>
      </c>
      <c r="D67" s="21" t="s">
        <v>65</v>
      </c>
      <c r="E67" s="39">
        <v>253804.92</v>
      </c>
      <c r="F67" s="39">
        <v>126902.46</v>
      </c>
      <c r="G67" s="48">
        <v>95176.85</v>
      </c>
    </row>
    <row r="68" spans="1:7" ht="47.25" customHeight="1" x14ac:dyDescent="0.2">
      <c r="A68" s="9">
        <v>53</v>
      </c>
      <c r="B68" s="43" t="s">
        <v>61</v>
      </c>
      <c r="C68" s="42" t="s">
        <v>280</v>
      </c>
      <c r="D68" s="21" t="s">
        <v>62</v>
      </c>
      <c r="E68" s="39">
        <v>554940.56999999995</v>
      </c>
      <c r="F68" s="39">
        <v>305217.31</v>
      </c>
      <c r="G68" s="48">
        <v>228912.98</v>
      </c>
    </row>
    <row r="69" spans="1:7" ht="61.5" customHeight="1" x14ac:dyDescent="0.2">
      <c r="A69" s="83">
        <v>54</v>
      </c>
      <c r="B69" s="43" t="s">
        <v>335</v>
      </c>
      <c r="C69" s="42" t="s">
        <v>280</v>
      </c>
      <c r="D69" s="21" t="s">
        <v>7</v>
      </c>
      <c r="E69" s="39">
        <v>1669420.07</v>
      </c>
      <c r="F69" s="39">
        <v>834710.03</v>
      </c>
      <c r="G69" s="48">
        <v>626032.52</v>
      </c>
    </row>
    <row r="70" spans="1:7" ht="75.75" customHeight="1" x14ac:dyDescent="0.2">
      <c r="A70" s="9">
        <v>55</v>
      </c>
      <c r="B70" s="43" t="s">
        <v>91</v>
      </c>
      <c r="C70" s="42" t="s">
        <v>281</v>
      </c>
      <c r="D70" s="21" t="s">
        <v>93</v>
      </c>
      <c r="E70" s="39">
        <v>6435993</v>
      </c>
      <c r="F70" s="39">
        <v>3217352.9</v>
      </c>
      <c r="G70" s="48">
        <v>2413014.6800000002</v>
      </c>
    </row>
    <row r="71" spans="1:7" ht="138.75" customHeight="1" x14ac:dyDescent="0.2">
      <c r="A71" s="83">
        <v>56</v>
      </c>
      <c r="B71" s="43" t="s">
        <v>76</v>
      </c>
      <c r="C71" s="42" t="s">
        <v>280</v>
      </c>
      <c r="D71" s="21" t="s">
        <v>77</v>
      </c>
      <c r="E71" s="39">
        <v>3961772.81</v>
      </c>
      <c r="F71" s="39">
        <v>1980886.4</v>
      </c>
      <c r="G71" s="48">
        <v>1485664.8</v>
      </c>
    </row>
    <row r="72" spans="1:7" ht="132.75" customHeight="1" x14ac:dyDescent="0.2">
      <c r="A72" s="9">
        <v>57</v>
      </c>
      <c r="B72" s="13" t="s">
        <v>338</v>
      </c>
      <c r="C72" s="65" t="s">
        <v>281</v>
      </c>
      <c r="D72" s="21" t="s">
        <v>68</v>
      </c>
      <c r="E72" s="60">
        <v>21980094.07</v>
      </c>
      <c r="F72" s="60">
        <v>10990047.029999999</v>
      </c>
      <c r="G72" s="95">
        <v>8242535.2699999996</v>
      </c>
    </row>
    <row r="73" spans="1:7" ht="45" customHeight="1" x14ac:dyDescent="0.2">
      <c r="A73" s="83">
        <v>58</v>
      </c>
      <c r="B73" s="13" t="s">
        <v>89</v>
      </c>
      <c r="C73" s="65" t="s">
        <v>281</v>
      </c>
      <c r="D73" s="21" t="s">
        <v>31</v>
      </c>
      <c r="E73" s="39">
        <v>6444536.2599999998</v>
      </c>
      <c r="F73" s="39">
        <v>3222268.13</v>
      </c>
      <c r="G73" s="91">
        <v>2416701.1</v>
      </c>
    </row>
    <row r="74" spans="1:7" ht="61.5" customHeight="1" x14ac:dyDescent="0.2">
      <c r="A74" s="9">
        <v>59</v>
      </c>
      <c r="B74" s="13" t="s">
        <v>339</v>
      </c>
      <c r="C74" s="42" t="s">
        <v>280</v>
      </c>
      <c r="D74" s="21" t="s">
        <v>7</v>
      </c>
      <c r="E74" s="39">
        <v>3206867.67</v>
      </c>
      <c r="F74" s="39">
        <v>1603433.83</v>
      </c>
      <c r="G74" s="91">
        <v>1202575.3700000001</v>
      </c>
    </row>
    <row r="75" spans="1:7" ht="140.25" customHeight="1" x14ac:dyDescent="0.2">
      <c r="A75" s="83">
        <v>60</v>
      </c>
      <c r="B75" s="64" t="s">
        <v>105</v>
      </c>
      <c r="C75" s="37" t="s">
        <v>280</v>
      </c>
      <c r="D75" s="63" t="s">
        <v>106</v>
      </c>
      <c r="E75" s="89">
        <v>2748700.94</v>
      </c>
      <c r="F75" s="89">
        <v>1374350.47</v>
      </c>
      <c r="G75" s="103">
        <v>1030762.85</v>
      </c>
    </row>
    <row r="76" spans="1:7" ht="122.25" customHeight="1" x14ac:dyDescent="0.2">
      <c r="A76" s="9">
        <v>61</v>
      </c>
      <c r="B76" s="35" t="s">
        <v>90</v>
      </c>
      <c r="C76" s="38" t="s">
        <v>281</v>
      </c>
      <c r="D76" s="36" t="s">
        <v>68</v>
      </c>
      <c r="E76" s="89">
        <v>10910605.27</v>
      </c>
      <c r="F76" s="89">
        <v>5455302.6299999999</v>
      </c>
      <c r="G76" s="103">
        <v>4091476.97</v>
      </c>
    </row>
    <row r="77" spans="1:7" ht="106.5" customHeight="1" x14ac:dyDescent="0.2">
      <c r="A77" s="83">
        <v>62</v>
      </c>
      <c r="B77" s="19" t="s">
        <v>66</v>
      </c>
      <c r="C77" s="38" t="s">
        <v>280</v>
      </c>
      <c r="D77" s="36" t="s">
        <v>67</v>
      </c>
      <c r="E77" s="89">
        <v>3004630.37</v>
      </c>
      <c r="F77" s="89">
        <v>1652546.7</v>
      </c>
      <c r="G77" s="103">
        <v>1239410.03</v>
      </c>
    </row>
    <row r="78" spans="1:7" ht="83.25" customHeight="1" x14ac:dyDescent="0.2">
      <c r="A78" s="9">
        <v>63</v>
      </c>
      <c r="B78" s="19" t="s">
        <v>78</v>
      </c>
      <c r="C78" s="38" t="s">
        <v>280</v>
      </c>
      <c r="D78" s="36" t="s">
        <v>79</v>
      </c>
      <c r="E78" s="89">
        <v>796415.02</v>
      </c>
      <c r="F78" s="89">
        <v>398207.51</v>
      </c>
      <c r="G78" s="103">
        <v>298655.63</v>
      </c>
    </row>
    <row r="79" spans="1:7" ht="83.25" customHeight="1" x14ac:dyDescent="0.2">
      <c r="A79" s="83">
        <v>64</v>
      </c>
      <c r="B79" s="35" t="s">
        <v>72</v>
      </c>
      <c r="C79" s="38" t="s">
        <v>281</v>
      </c>
      <c r="D79" s="29" t="s">
        <v>73</v>
      </c>
      <c r="E79" s="89">
        <v>2708075.26</v>
      </c>
      <c r="F79" s="89">
        <v>1354037.63</v>
      </c>
      <c r="G79" s="103">
        <v>1015528.22</v>
      </c>
    </row>
    <row r="80" spans="1:7" ht="102" customHeight="1" x14ac:dyDescent="0.2">
      <c r="A80" s="9">
        <v>65</v>
      </c>
      <c r="B80" s="19" t="s">
        <v>92</v>
      </c>
      <c r="C80" s="100" t="s">
        <v>280</v>
      </c>
      <c r="D80" s="24" t="s">
        <v>95</v>
      </c>
      <c r="E80" s="125">
        <v>5255399.43</v>
      </c>
      <c r="F80" s="125">
        <v>2627699.71</v>
      </c>
      <c r="G80" s="119">
        <v>1970774.78</v>
      </c>
    </row>
    <row r="81" spans="1:11" ht="102" customHeight="1" thickBot="1" x14ac:dyDescent="0.25">
      <c r="A81" s="83">
        <v>66</v>
      </c>
      <c r="B81" s="75" t="s">
        <v>87</v>
      </c>
      <c r="C81" s="113" t="s">
        <v>280</v>
      </c>
      <c r="D81" s="204" t="s">
        <v>88</v>
      </c>
      <c r="E81" s="128">
        <v>2823082.46</v>
      </c>
      <c r="F81" s="128">
        <v>1411541.23</v>
      </c>
      <c r="G81" s="114">
        <v>1058655.92</v>
      </c>
    </row>
    <row r="82" spans="1:11" ht="30.75" customHeight="1" thickBot="1" x14ac:dyDescent="0.25">
      <c r="A82" s="264" t="s">
        <v>103</v>
      </c>
      <c r="B82" s="265"/>
      <c r="C82" s="230">
        <f>COUNTA(C52:C81)</f>
        <v>30</v>
      </c>
      <c r="D82" s="25"/>
      <c r="E82" s="26">
        <f>SUM(E52:E81)</f>
        <v>118514613.40000002</v>
      </c>
      <c r="F82" s="26">
        <f t="shared" ref="F82:G82" si="3">SUM(F52:F81)</f>
        <v>59531400.609999999</v>
      </c>
      <c r="G82" s="26">
        <f t="shared" si="3"/>
        <v>44648550.440000013</v>
      </c>
      <c r="J82" s="7"/>
      <c r="K82" s="7"/>
    </row>
    <row r="83" spans="1:11" ht="30.75" customHeight="1" x14ac:dyDescent="0.2">
      <c r="A83" s="261" t="s">
        <v>129</v>
      </c>
      <c r="B83" s="262"/>
      <c r="C83" s="262"/>
      <c r="D83" s="262"/>
      <c r="E83" s="262"/>
      <c r="F83" s="262"/>
      <c r="G83" s="263"/>
    </row>
    <row r="84" spans="1:11" ht="42.75" customHeight="1" x14ac:dyDescent="0.2">
      <c r="A84" s="73">
        <v>67</v>
      </c>
      <c r="B84" s="23" t="s">
        <v>133</v>
      </c>
      <c r="C84" s="65" t="s">
        <v>280</v>
      </c>
      <c r="D84" s="44" t="s">
        <v>11</v>
      </c>
      <c r="E84" s="60">
        <v>1550138.58</v>
      </c>
      <c r="F84" s="60">
        <v>775069.29</v>
      </c>
      <c r="G84" s="48">
        <v>581301.97</v>
      </c>
    </row>
    <row r="85" spans="1:11" ht="48.75" customHeight="1" x14ac:dyDescent="0.2">
      <c r="A85" s="61">
        <v>68</v>
      </c>
      <c r="B85" s="13" t="s">
        <v>141</v>
      </c>
      <c r="C85" s="65" t="s">
        <v>280</v>
      </c>
      <c r="D85" s="21" t="s">
        <v>65</v>
      </c>
      <c r="E85" s="60">
        <v>875179.5</v>
      </c>
      <c r="F85" s="60">
        <v>437589.75</v>
      </c>
      <c r="G85" s="97">
        <v>328192.31</v>
      </c>
    </row>
    <row r="86" spans="1:11" ht="156" customHeight="1" x14ac:dyDescent="0.2">
      <c r="A86" s="73">
        <v>69</v>
      </c>
      <c r="B86" s="23" t="s">
        <v>138</v>
      </c>
      <c r="C86" s="42" t="s">
        <v>280</v>
      </c>
      <c r="D86" s="21" t="s">
        <v>139</v>
      </c>
      <c r="E86" s="39">
        <v>730640.23</v>
      </c>
      <c r="F86" s="39">
        <v>365320.11</v>
      </c>
      <c r="G86" s="48">
        <v>273990.08</v>
      </c>
    </row>
    <row r="87" spans="1:11" ht="196.5" customHeight="1" x14ac:dyDescent="0.2">
      <c r="A87" s="61">
        <v>70</v>
      </c>
      <c r="B87" s="43" t="s">
        <v>152</v>
      </c>
      <c r="C87" s="42" t="s">
        <v>280</v>
      </c>
      <c r="D87" s="21" t="s">
        <v>153</v>
      </c>
      <c r="E87" s="39">
        <v>1579727.31</v>
      </c>
      <c r="F87" s="39">
        <v>789863.65</v>
      </c>
      <c r="G87" s="48">
        <v>592397.74</v>
      </c>
    </row>
    <row r="88" spans="1:11" ht="55.5" customHeight="1" x14ac:dyDescent="0.2">
      <c r="A88" s="73">
        <v>71</v>
      </c>
      <c r="B88" s="43" t="s">
        <v>132</v>
      </c>
      <c r="C88" s="42" t="s">
        <v>280</v>
      </c>
      <c r="D88" s="21" t="s">
        <v>65</v>
      </c>
      <c r="E88" s="39">
        <v>772458.93</v>
      </c>
      <c r="F88" s="39">
        <v>386229.46</v>
      </c>
      <c r="G88" s="48">
        <v>289672.09000000003</v>
      </c>
    </row>
    <row r="89" spans="1:11" ht="140.25" x14ac:dyDescent="0.2">
      <c r="A89" s="61">
        <v>72</v>
      </c>
      <c r="B89" s="43" t="s">
        <v>160</v>
      </c>
      <c r="C89" s="37" t="s">
        <v>281</v>
      </c>
      <c r="D89" s="63" t="s">
        <v>68</v>
      </c>
      <c r="E89" s="40">
        <v>22149900</v>
      </c>
      <c r="F89" s="40">
        <v>11074950</v>
      </c>
      <c r="G89" s="93">
        <v>8306212.5</v>
      </c>
    </row>
    <row r="90" spans="1:11" ht="76.5" x14ac:dyDescent="0.2">
      <c r="A90" s="73">
        <v>73</v>
      </c>
      <c r="B90" s="13" t="s">
        <v>145</v>
      </c>
      <c r="C90" s="42" t="s">
        <v>280</v>
      </c>
      <c r="D90" s="21" t="s">
        <v>146</v>
      </c>
      <c r="E90" s="39">
        <v>6181033.7300000004</v>
      </c>
      <c r="F90" s="39">
        <v>3090516.86</v>
      </c>
      <c r="G90" s="91">
        <v>2317887.65</v>
      </c>
    </row>
    <row r="91" spans="1:11" ht="145.5" customHeight="1" x14ac:dyDescent="0.2">
      <c r="A91" s="61">
        <v>74</v>
      </c>
      <c r="B91" s="13" t="s">
        <v>142</v>
      </c>
      <c r="C91" s="42" t="s">
        <v>280</v>
      </c>
      <c r="D91" s="21" t="s">
        <v>143</v>
      </c>
      <c r="E91" s="39">
        <v>2722106.25</v>
      </c>
      <c r="F91" s="39">
        <v>1361053.12</v>
      </c>
      <c r="G91" s="91">
        <v>1020789.84</v>
      </c>
    </row>
    <row r="92" spans="1:11" ht="87.75" customHeight="1" x14ac:dyDescent="0.2">
      <c r="A92" s="73">
        <v>75</v>
      </c>
      <c r="B92" s="35" t="s">
        <v>147</v>
      </c>
      <c r="C92" s="37" t="s">
        <v>281</v>
      </c>
      <c r="D92" s="29" t="s">
        <v>94</v>
      </c>
      <c r="E92" s="40">
        <v>21264058.600000001</v>
      </c>
      <c r="F92" s="40">
        <v>10632029.300000001</v>
      </c>
      <c r="G92" s="96">
        <v>7974021.9800000004</v>
      </c>
    </row>
    <row r="93" spans="1:11" ht="156" customHeight="1" x14ac:dyDescent="0.2">
      <c r="A93" s="61">
        <v>76</v>
      </c>
      <c r="B93" s="35" t="s">
        <v>150</v>
      </c>
      <c r="C93" s="38" t="s">
        <v>280</v>
      </c>
      <c r="D93" s="29" t="s">
        <v>151</v>
      </c>
      <c r="E93" s="105">
        <v>801962.52</v>
      </c>
      <c r="F93" s="89">
        <v>400981.25</v>
      </c>
      <c r="G93" s="106">
        <v>300735.94</v>
      </c>
    </row>
    <row r="94" spans="1:11" ht="55.5" customHeight="1" x14ac:dyDescent="0.2">
      <c r="A94" s="73">
        <v>77</v>
      </c>
      <c r="B94" s="13" t="s">
        <v>136</v>
      </c>
      <c r="C94" s="42" t="s">
        <v>280</v>
      </c>
      <c r="D94" s="27" t="s">
        <v>137</v>
      </c>
      <c r="E94" s="47">
        <v>3285039.84</v>
      </c>
      <c r="F94" s="47">
        <v>1806771.91</v>
      </c>
      <c r="G94" s="48">
        <v>1355078.93</v>
      </c>
    </row>
    <row r="95" spans="1:11" ht="51.75" customHeight="1" x14ac:dyDescent="0.2">
      <c r="A95" s="61">
        <v>78</v>
      </c>
      <c r="B95" s="19" t="s">
        <v>375</v>
      </c>
      <c r="C95" s="38" t="s">
        <v>280</v>
      </c>
      <c r="D95" s="36" t="s">
        <v>156</v>
      </c>
      <c r="E95" s="89">
        <v>3902632.78</v>
      </c>
      <c r="F95" s="89">
        <v>2146448.0299999998</v>
      </c>
      <c r="G95" s="104">
        <v>1609836.02</v>
      </c>
    </row>
    <row r="96" spans="1:11" ht="107.25" customHeight="1" x14ac:dyDescent="0.2">
      <c r="A96" s="73">
        <v>79</v>
      </c>
      <c r="B96" s="15" t="s">
        <v>157</v>
      </c>
      <c r="C96" s="42" t="s">
        <v>281</v>
      </c>
      <c r="D96" s="27" t="s">
        <v>158</v>
      </c>
      <c r="E96" s="39">
        <v>4638023.51</v>
      </c>
      <c r="F96" s="39">
        <v>2319011.75</v>
      </c>
      <c r="G96" s="91">
        <v>1739258.81</v>
      </c>
    </row>
    <row r="97" spans="1:11" ht="47.25" customHeight="1" x14ac:dyDescent="0.2">
      <c r="A97" s="61">
        <v>80</v>
      </c>
      <c r="B97" s="35" t="s">
        <v>134</v>
      </c>
      <c r="C97" s="38" t="s">
        <v>280</v>
      </c>
      <c r="D97" s="36" t="s">
        <v>135</v>
      </c>
      <c r="E97" s="89">
        <v>860276.3</v>
      </c>
      <c r="F97" s="89">
        <v>473151.96</v>
      </c>
      <c r="G97" s="104">
        <v>354863.97</v>
      </c>
    </row>
    <row r="98" spans="1:11" ht="58.5" customHeight="1" x14ac:dyDescent="0.2">
      <c r="A98" s="73">
        <v>81</v>
      </c>
      <c r="B98" s="35" t="s">
        <v>400</v>
      </c>
      <c r="C98" s="38" t="s">
        <v>280</v>
      </c>
      <c r="D98" s="36" t="s">
        <v>144</v>
      </c>
      <c r="E98" s="105">
        <v>2456059.1</v>
      </c>
      <c r="F98" s="105">
        <f>1013124.38+337708.13</f>
        <v>1350832.51</v>
      </c>
      <c r="G98" s="112">
        <v>1013124.38</v>
      </c>
    </row>
    <row r="99" spans="1:11" ht="58.5" customHeight="1" x14ac:dyDescent="0.2">
      <c r="A99" s="61">
        <v>82</v>
      </c>
      <c r="B99" s="35" t="s">
        <v>140</v>
      </c>
      <c r="C99" s="38" t="s">
        <v>280</v>
      </c>
      <c r="D99" s="36" t="s">
        <v>135</v>
      </c>
      <c r="E99" s="105">
        <v>1031582.99</v>
      </c>
      <c r="F99" s="105">
        <v>515791.49</v>
      </c>
      <c r="G99" s="112">
        <v>386843.62</v>
      </c>
    </row>
    <row r="100" spans="1:11" ht="64.5" customHeight="1" x14ac:dyDescent="0.2">
      <c r="A100" s="73">
        <v>83</v>
      </c>
      <c r="B100" s="35" t="s">
        <v>130</v>
      </c>
      <c r="C100" s="38" t="s">
        <v>280</v>
      </c>
      <c r="D100" s="36" t="s">
        <v>7</v>
      </c>
      <c r="E100" s="105">
        <v>1073804.23</v>
      </c>
      <c r="F100" s="105">
        <v>536902.11</v>
      </c>
      <c r="G100" s="112">
        <v>402676.58</v>
      </c>
    </row>
    <row r="101" spans="1:11" ht="99" customHeight="1" x14ac:dyDescent="0.2">
      <c r="A101" s="61">
        <v>84</v>
      </c>
      <c r="B101" s="35" t="s">
        <v>154</v>
      </c>
      <c r="C101" s="38" t="s">
        <v>281</v>
      </c>
      <c r="D101" s="36" t="s">
        <v>155</v>
      </c>
      <c r="E101" s="105">
        <v>5573545.1699999999</v>
      </c>
      <c r="F101" s="105">
        <v>2786772.58</v>
      </c>
      <c r="G101" s="112">
        <v>2090079.44</v>
      </c>
    </row>
    <row r="102" spans="1:11" ht="99" customHeight="1" x14ac:dyDescent="0.2">
      <c r="A102" s="245">
        <v>85</v>
      </c>
      <c r="B102" s="19" t="s">
        <v>165</v>
      </c>
      <c r="C102" s="100" t="s">
        <v>280</v>
      </c>
      <c r="D102" s="120" t="s">
        <v>166</v>
      </c>
      <c r="E102" s="145">
        <v>5105369.3099999996</v>
      </c>
      <c r="F102" s="145">
        <v>2552684.65</v>
      </c>
      <c r="G102" s="115">
        <v>1914513.49</v>
      </c>
    </row>
    <row r="103" spans="1:11" ht="99" customHeight="1" x14ac:dyDescent="0.2">
      <c r="A103" s="245">
        <v>86</v>
      </c>
      <c r="B103" s="15" t="s">
        <v>148</v>
      </c>
      <c r="C103" s="121" t="s">
        <v>280</v>
      </c>
      <c r="D103" s="56" t="s">
        <v>149</v>
      </c>
      <c r="E103" s="142">
        <v>6644970</v>
      </c>
      <c r="F103" s="142">
        <v>3654733.5</v>
      </c>
      <c r="G103" s="142">
        <v>2741050.13</v>
      </c>
    </row>
    <row r="104" spans="1:11" ht="99" customHeight="1" x14ac:dyDescent="0.2">
      <c r="A104" s="245">
        <v>87</v>
      </c>
      <c r="B104" s="15" t="s">
        <v>159</v>
      </c>
      <c r="C104" s="121" t="s">
        <v>280</v>
      </c>
      <c r="D104" s="56" t="s">
        <v>86</v>
      </c>
      <c r="E104" s="142">
        <v>4434812.82</v>
      </c>
      <c r="F104" s="142">
        <v>2439147.0499999998</v>
      </c>
      <c r="G104" s="142">
        <v>1829360.29</v>
      </c>
    </row>
    <row r="105" spans="1:11" ht="30.75" customHeight="1" thickBot="1" x14ac:dyDescent="0.25">
      <c r="A105" s="287" t="s">
        <v>131</v>
      </c>
      <c r="B105" s="288"/>
      <c r="C105" s="51">
        <f>COUNTA(C84:C104)</f>
        <v>21</v>
      </c>
      <c r="D105" s="52"/>
      <c r="E105" s="53">
        <f>SUM(E84:E104)</f>
        <v>97633321.700000018</v>
      </c>
      <c r="F105" s="53">
        <f t="shared" ref="F105:G105" si="4">SUM(F84:F104)</f>
        <v>49895850.329999998</v>
      </c>
      <c r="G105" s="53">
        <f t="shared" si="4"/>
        <v>37421887.759999998</v>
      </c>
      <c r="J105" s="7"/>
      <c r="K105" s="7"/>
    </row>
    <row r="106" spans="1:11" ht="30.75" customHeight="1" x14ac:dyDescent="0.2">
      <c r="A106" s="277" t="s">
        <v>175</v>
      </c>
      <c r="B106" s="278"/>
      <c r="C106" s="278"/>
      <c r="D106" s="278"/>
      <c r="E106" s="278"/>
      <c r="F106" s="278"/>
      <c r="G106" s="279"/>
      <c r="J106" s="7"/>
      <c r="K106" s="7"/>
    </row>
    <row r="107" spans="1:11" ht="48.75" customHeight="1" x14ac:dyDescent="0.2">
      <c r="A107" s="118">
        <v>88</v>
      </c>
      <c r="B107" s="35" t="s">
        <v>352</v>
      </c>
      <c r="C107" s="38" t="s">
        <v>280</v>
      </c>
      <c r="D107" s="36" t="s">
        <v>65</v>
      </c>
      <c r="E107" s="105">
        <v>858950</v>
      </c>
      <c r="F107" s="105">
        <v>429475</v>
      </c>
      <c r="G107" s="106">
        <v>322106.25</v>
      </c>
      <c r="J107" s="7"/>
      <c r="K107" s="7"/>
    </row>
    <row r="108" spans="1:11" ht="42.75" customHeight="1" x14ac:dyDescent="0.2">
      <c r="A108" s="118">
        <v>89</v>
      </c>
      <c r="B108" s="13" t="s">
        <v>228</v>
      </c>
      <c r="C108" s="42" t="s">
        <v>280</v>
      </c>
      <c r="D108" s="27" t="s">
        <v>11</v>
      </c>
      <c r="E108" s="58">
        <v>1250813.51</v>
      </c>
      <c r="F108" s="58">
        <v>687947.43</v>
      </c>
      <c r="G108" s="106">
        <v>515960.57</v>
      </c>
      <c r="J108" s="7"/>
      <c r="K108" s="7"/>
    </row>
    <row r="109" spans="1:11" ht="114" customHeight="1" x14ac:dyDescent="0.2">
      <c r="A109" s="118">
        <v>90</v>
      </c>
      <c r="B109" s="35" t="s">
        <v>367</v>
      </c>
      <c r="C109" s="38" t="s">
        <v>280</v>
      </c>
      <c r="D109" s="36" t="s">
        <v>240</v>
      </c>
      <c r="E109" s="105">
        <v>868537.12</v>
      </c>
      <c r="F109" s="105">
        <v>477695.42</v>
      </c>
      <c r="G109" s="112">
        <v>358271.57</v>
      </c>
      <c r="J109" s="7"/>
      <c r="K109" s="7"/>
    </row>
    <row r="110" spans="1:11" ht="57" customHeight="1" x14ac:dyDescent="0.2">
      <c r="A110" s="118">
        <v>91</v>
      </c>
      <c r="B110" s="13" t="s">
        <v>374</v>
      </c>
      <c r="C110" s="42" t="s">
        <v>280</v>
      </c>
      <c r="D110" s="27" t="s">
        <v>177</v>
      </c>
      <c r="E110" s="58">
        <v>5159759.54</v>
      </c>
      <c r="F110" s="58">
        <v>2579879.77</v>
      </c>
      <c r="G110" s="143">
        <v>1934909.83</v>
      </c>
      <c r="J110" s="7"/>
      <c r="K110" s="7"/>
    </row>
    <row r="111" spans="1:11" ht="57" customHeight="1" x14ac:dyDescent="0.2">
      <c r="A111" s="118">
        <v>92</v>
      </c>
      <c r="B111" s="35" t="s">
        <v>224</v>
      </c>
      <c r="C111" s="38" t="s">
        <v>280</v>
      </c>
      <c r="D111" s="120" t="s">
        <v>135</v>
      </c>
      <c r="E111" s="105">
        <v>1070300.49</v>
      </c>
      <c r="F111" s="105">
        <v>588665.27</v>
      </c>
      <c r="G111" s="115">
        <v>441498.95</v>
      </c>
      <c r="J111" s="7"/>
      <c r="K111" s="7"/>
    </row>
    <row r="112" spans="1:11" ht="57" customHeight="1" x14ac:dyDescent="0.2">
      <c r="A112" s="118">
        <v>93</v>
      </c>
      <c r="B112" s="35" t="s">
        <v>396</v>
      </c>
      <c r="C112" s="38" t="s">
        <v>280</v>
      </c>
      <c r="D112" s="120" t="s">
        <v>62</v>
      </c>
      <c r="E112" s="105">
        <v>1332258.75</v>
      </c>
      <c r="F112" s="105">
        <v>666129.37</v>
      </c>
      <c r="G112" s="115">
        <v>499597.03</v>
      </c>
      <c r="J112" s="7"/>
      <c r="K112" s="7"/>
    </row>
    <row r="113" spans="1:11" ht="57" customHeight="1" x14ac:dyDescent="0.2">
      <c r="A113" s="118">
        <v>94</v>
      </c>
      <c r="B113" s="35" t="s">
        <v>182</v>
      </c>
      <c r="C113" s="38" t="s">
        <v>281</v>
      </c>
      <c r="D113" s="36" t="s">
        <v>55</v>
      </c>
      <c r="E113" s="105">
        <v>1006793.16</v>
      </c>
      <c r="F113" s="105">
        <f>377547.43+125849.15</f>
        <v>503396.57999999996</v>
      </c>
      <c r="G113" s="106">
        <v>377547.44</v>
      </c>
      <c r="J113" s="7"/>
      <c r="K113" s="7"/>
    </row>
    <row r="114" spans="1:11" ht="105" customHeight="1" x14ac:dyDescent="0.2">
      <c r="A114" s="118">
        <v>95</v>
      </c>
      <c r="B114" s="35" t="s">
        <v>201</v>
      </c>
      <c r="C114" s="38" t="s">
        <v>281</v>
      </c>
      <c r="D114" s="41" t="s">
        <v>158</v>
      </c>
      <c r="E114" s="105">
        <v>6744652.6600000001</v>
      </c>
      <c r="F114" s="105">
        <v>3372326.33</v>
      </c>
      <c r="G114" s="112">
        <v>2529244.75</v>
      </c>
      <c r="J114" s="7"/>
      <c r="K114" s="7"/>
    </row>
    <row r="115" spans="1:11" ht="99" customHeight="1" x14ac:dyDescent="0.2">
      <c r="A115" s="118">
        <v>96</v>
      </c>
      <c r="B115" s="35" t="s">
        <v>200</v>
      </c>
      <c r="C115" s="38" t="s">
        <v>280</v>
      </c>
      <c r="D115" s="41" t="s">
        <v>135</v>
      </c>
      <c r="E115" s="105">
        <v>1057272.8500000001</v>
      </c>
      <c r="F115" s="105">
        <v>634363.71</v>
      </c>
      <c r="G115" s="112">
        <v>475772.78</v>
      </c>
      <c r="J115" s="7"/>
      <c r="K115" s="7"/>
    </row>
    <row r="116" spans="1:11" ht="99" customHeight="1" x14ac:dyDescent="0.2">
      <c r="A116" s="118">
        <v>97</v>
      </c>
      <c r="B116" s="35" t="s">
        <v>198</v>
      </c>
      <c r="C116" s="38" t="s">
        <v>280</v>
      </c>
      <c r="D116" s="41" t="s">
        <v>199</v>
      </c>
      <c r="E116" s="105">
        <v>1018001.86</v>
      </c>
      <c r="F116" s="105">
        <v>509000.93</v>
      </c>
      <c r="G116" s="112">
        <v>381750.7</v>
      </c>
      <c r="J116" s="7"/>
      <c r="K116" s="7"/>
    </row>
    <row r="117" spans="1:11" ht="99" customHeight="1" x14ac:dyDescent="0.2">
      <c r="A117" s="118">
        <v>98</v>
      </c>
      <c r="B117" s="35" t="s">
        <v>232</v>
      </c>
      <c r="C117" s="38" t="s">
        <v>281</v>
      </c>
      <c r="D117" s="41" t="s">
        <v>233</v>
      </c>
      <c r="E117" s="105">
        <v>10972214.449999999</v>
      </c>
      <c r="F117" s="105">
        <v>5486107.2300000004</v>
      </c>
      <c r="G117" s="112">
        <v>4114580.42</v>
      </c>
      <c r="J117" s="7"/>
      <c r="K117" s="7"/>
    </row>
    <row r="118" spans="1:11" ht="126.75" customHeight="1" x14ac:dyDescent="0.2">
      <c r="A118" s="118">
        <v>99</v>
      </c>
      <c r="B118" s="19" t="s">
        <v>209</v>
      </c>
      <c r="C118" s="100" t="s">
        <v>280</v>
      </c>
      <c r="D118" s="120" t="s">
        <v>210</v>
      </c>
      <c r="E118" s="145">
        <v>3830562.82</v>
      </c>
      <c r="F118" s="145">
        <v>2106809.5499999998</v>
      </c>
      <c r="G118" s="115">
        <v>1580107.16</v>
      </c>
      <c r="J118" s="7"/>
      <c r="K118" s="7"/>
    </row>
    <row r="119" spans="1:11" ht="83.25" customHeight="1" x14ac:dyDescent="0.2">
      <c r="A119" s="118">
        <v>100</v>
      </c>
      <c r="B119" s="19" t="s">
        <v>212</v>
      </c>
      <c r="C119" s="100" t="s">
        <v>280</v>
      </c>
      <c r="D119" s="120" t="s">
        <v>135</v>
      </c>
      <c r="E119" s="145">
        <v>909032.27</v>
      </c>
      <c r="F119" s="145">
        <v>499967.75</v>
      </c>
      <c r="G119" s="115">
        <v>374975.81</v>
      </c>
      <c r="J119" s="7"/>
      <c r="K119" s="7"/>
    </row>
    <row r="120" spans="1:11" ht="83.25" customHeight="1" x14ac:dyDescent="0.2">
      <c r="A120" s="118">
        <v>101</v>
      </c>
      <c r="B120" s="19" t="s">
        <v>180</v>
      </c>
      <c r="C120" s="100" t="s">
        <v>280</v>
      </c>
      <c r="D120" s="120" t="s">
        <v>181</v>
      </c>
      <c r="E120" s="145">
        <v>6745950</v>
      </c>
      <c r="F120" s="145">
        <v>3372975</v>
      </c>
      <c r="G120" s="115">
        <v>2529731.25</v>
      </c>
      <c r="J120" s="7"/>
      <c r="K120" s="7"/>
    </row>
    <row r="121" spans="1:11" ht="153.75" customHeight="1" x14ac:dyDescent="0.2">
      <c r="A121" s="118">
        <v>102</v>
      </c>
      <c r="B121" s="19" t="s">
        <v>192</v>
      </c>
      <c r="C121" s="100" t="s">
        <v>280</v>
      </c>
      <c r="D121" s="120" t="s">
        <v>193</v>
      </c>
      <c r="E121" s="145">
        <v>1088835.05</v>
      </c>
      <c r="F121" s="145">
        <v>598859.28</v>
      </c>
      <c r="G121" s="115">
        <v>449144.46</v>
      </c>
      <c r="J121" s="7"/>
      <c r="K121" s="7"/>
    </row>
    <row r="122" spans="1:11" ht="93.75" customHeight="1" x14ac:dyDescent="0.2">
      <c r="A122" s="118">
        <v>103</v>
      </c>
      <c r="B122" s="19" t="s">
        <v>206</v>
      </c>
      <c r="C122" s="100" t="s">
        <v>280</v>
      </c>
      <c r="D122" s="120" t="s">
        <v>207</v>
      </c>
      <c r="E122" s="145">
        <v>3540510.04</v>
      </c>
      <c r="F122" s="145">
        <v>1770255.02</v>
      </c>
      <c r="G122" s="115">
        <v>1327691.27</v>
      </c>
      <c r="J122" s="7"/>
      <c r="K122" s="7"/>
    </row>
    <row r="123" spans="1:11" ht="115.5" customHeight="1" x14ac:dyDescent="0.2">
      <c r="A123" s="118">
        <v>104</v>
      </c>
      <c r="B123" s="19" t="s">
        <v>215</v>
      </c>
      <c r="C123" s="100" t="s">
        <v>280</v>
      </c>
      <c r="D123" s="120" t="s">
        <v>216</v>
      </c>
      <c r="E123" s="145">
        <v>3396686.23</v>
      </c>
      <c r="F123" s="145">
        <v>1868177.43</v>
      </c>
      <c r="G123" s="115">
        <v>1401133.07</v>
      </c>
      <c r="J123" s="7"/>
      <c r="K123" s="7"/>
    </row>
    <row r="124" spans="1:11" ht="83.25" customHeight="1" x14ac:dyDescent="0.2">
      <c r="A124" s="118">
        <v>105</v>
      </c>
      <c r="B124" s="19" t="s">
        <v>238</v>
      </c>
      <c r="C124" s="100" t="s">
        <v>281</v>
      </c>
      <c r="D124" s="120" t="s">
        <v>239</v>
      </c>
      <c r="E124" s="145">
        <v>20837908.870000001</v>
      </c>
      <c r="F124" s="145">
        <v>10418954.43</v>
      </c>
      <c r="G124" s="115">
        <v>7814215.8200000003</v>
      </c>
      <c r="J124" s="7"/>
      <c r="K124" s="7"/>
    </row>
    <row r="125" spans="1:11" ht="106.5" customHeight="1" x14ac:dyDescent="0.2">
      <c r="A125" s="118">
        <v>106</v>
      </c>
      <c r="B125" s="15" t="s">
        <v>236</v>
      </c>
      <c r="C125" s="121" t="s">
        <v>281</v>
      </c>
      <c r="D125" s="56" t="s">
        <v>237</v>
      </c>
      <c r="E125" s="142">
        <v>22452159.809999999</v>
      </c>
      <c r="F125" s="142">
        <v>11226079.9</v>
      </c>
      <c r="G125" s="143">
        <v>8419559.9299999997</v>
      </c>
      <c r="J125" s="7"/>
      <c r="K125" s="7"/>
    </row>
    <row r="126" spans="1:11" ht="60" customHeight="1" x14ac:dyDescent="0.2">
      <c r="A126" s="118">
        <v>107</v>
      </c>
      <c r="B126" s="19" t="s">
        <v>208</v>
      </c>
      <c r="C126" s="100" t="s">
        <v>281</v>
      </c>
      <c r="D126" s="120" t="s">
        <v>73</v>
      </c>
      <c r="E126" s="145">
        <v>22486500</v>
      </c>
      <c r="F126" s="145">
        <v>11243250</v>
      </c>
      <c r="G126" s="115">
        <v>8432437.5</v>
      </c>
      <c r="J126" s="7"/>
      <c r="K126" s="7"/>
    </row>
    <row r="127" spans="1:11" ht="89.25" customHeight="1" x14ac:dyDescent="0.2">
      <c r="A127" s="118">
        <v>108</v>
      </c>
      <c r="B127" s="19" t="s">
        <v>176</v>
      </c>
      <c r="C127" s="100" t="s">
        <v>281</v>
      </c>
      <c r="D127" s="120" t="s">
        <v>471</v>
      </c>
      <c r="E127" s="145">
        <v>1544952.38</v>
      </c>
      <c r="F127" s="145">
        <v>772476.19</v>
      </c>
      <c r="G127" s="115">
        <v>579357.14</v>
      </c>
      <c r="J127" s="7"/>
      <c r="K127" s="7"/>
    </row>
    <row r="128" spans="1:11" ht="89.25" customHeight="1" x14ac:dyDescent="0.2">
      <c r="A128" s="118">
        <v>109</v>
      </c>
      <c r="B128" s="19" t="s">
        <v>217</v>
      </c>
      <c r="C128" s="100" t="s">
        <v>280</v>
      </c>
      <c r="D128" s="120" t="s">
        <v>218</v>
      </c>
      <c r="E128" s="145">
        <v>0</v>
      </c>
      <c r="F128" s="145">
        <v>0</v>
      </c>
      <c r="G128" s="115">
        <v>0</v>
      </c>
      <c r="J128" s="7"/>
      <c r="K128" s="7"/>
    </row>
    <row r="129" spans="1:11" ht="89.25" customHeight="1" x14ac:dyDescent="0.2">
      <c r="A129" s="118">
        <v>110</v>
      </c>
      <c r="B129" s="19" t="s">
        <v>184</v>
      </c>
      <c r="C129" s="100" t="s">
        <v>280</v>
      </c>
      <c r="D129" s="120" t="s">
        <v>185</v>
      </c>
      <c r="E129" s="145">
        <v>1607602.12</v>
      </c>
      <c r="F129" s="145">
        <v>803801.06</v>
      </c>
      <c r="G129" s="115">
        <v>602850.80000000005</v>
      </c>
      <c r="J129" s="7"/>
      <c r="K129" s="7"/>
    </row>
    <row r="130" spans="1:11" ht="89.25" customHeight="1" x14ac:dyDescent="0.2">
      <c r="A130" s="118">
        <v>111</v>
      </c>
      <c r="B130" s="19" t="s">
        <v>194</v>
      </c>
      <c r="C130" s="100" t="s">
        <v>280</v>
      </c>
      <c r="D130" s="120" t="s">
        <v>195</v>
      </c>
      <c r="E130" s="145">
        <v>203212.85</v>
      </c>
      <c r="F130" s="145">
        <v>111767.07</v>
      </c>
      <c r="G130" s="115">
        <v>83825.3</v>
      </c>
      <c r="J130" s="7"/>
      <c r="K130" s="7"/>
    </row>
    <row r="131" spans="1:11" ht="89.25" customHeight="1" x14ac:dyDescent="0.2">
      <c r="A131" s="118">
        <v>112</v>
      </c>
      <c r="B131" s="15" t="s">
        <v>183</v>
      </c>
      <c r="C131" s="121" t="s">
        <v>280</v>
      </c>
      <c r="D131" s="56" t="s">
        <v>135</v>
      </c>
      <c r="E131" s="142">
        <v>3769763.11</v>
      </c>
      <c r="F131" s="142">
        <v>2073369.71</v>
      </c>
      <c r="G131" s="143">
        <v>1555027.2825</v>
      </c>
      <c r="J131" s="7"/>
      <c r="K131" s="7"/>
    </row>
    <row r="132" spans="1:11" ht="89.25" customHeight="1" x14ac:dyDescent="0.2">
      <c r="A132" s="118">
        <v>113</v>
      </c>
      <c r="B132" s="178" t="s">
        <v>196</v>
      </c>
      <c r="C132" s="183" t="s">
        <v>280</v>
      </c>
      <c r="D132" s="188" t="s">
        <v>197</v>
      </c>
      <c r="E132" s="189">
        <v>3681020.23</v>
      </c>
      <c r="F132" s="189">
        <v>2024561.12</v>
      </c>
      <c r="G132" s="190">
        <v>1518420.84</v>
      </c>
      <c r="J132" s="7"/>
      <c r="K132" s="7"/>
    </row>
    <row r="133" spans="1:11" ht="66.75" customHeight="1" x14ac:dyDescent="0.2">
      <c r="A133" s="118">
        <v>114</v>
      </c>
      <c r="B133" s="19" t="s">
        <v>241</v>
      </c>
      <c r="C133" s="100" t="s">
        <v>280</v>
      </c>
      <c r="D133" s="120" t="s">
        <v>135</v>
      </c>
      <c r="E133" s="145">
        <v>1111973.8400000001</v>
      </c>
      <c r="F133" s="145">
        <v>611585.62</v>
      </c>
      <c r="G133" s="115">
        <v>458689.22</v>
      </c>
      <c r="J133" s="7"/>
      <c r="K133" s="7"/>
    </row>
    <row r="134" spans="1:11" ht="66.75" customHeight="1" x14ac:dyDescent="0.2">
      <c r="A134" s="118">
        <v>115</v>
      </c>
      <c r="B134" s="19" t="s">
        <v>229</v>
      </c>
      <c r="C134" s="100" t="s">
        <v>280</v>
      </c>
      <c r="D134" s="120" t="s">
        <v>187</v>
      </c>
      <c r="E134" s="145">
        <v>6745950</v>
      </c>
      <c r="F134" s="145">
        <v>3710272.5</v>
      </c>
      <c r="G134" s="115">
        <v>2782704.38</v>
      </c>
      <c r="J134" s="7"/>
      <c r="K134" s="7"/>
    </row>
    <row r="135" spans="1:11" ht="66.75" customHeight="1" x14ac:dyDescent="0.2">
      <c r="A135" s="118">
        <v>116</v>
      </c>
      <c r="B135" s="19" t="s">
        <v>257</v>
      </c>
      <c r="C135" s="100" t="s">
        <v>280</v>
      </c>
      <c r="D135" s="120" t="s">
        <v>226</v>
      </c>
      <c r="E135" s="145">
        <v>14659331.65</v>
      </c>
      <c r="F135" s="145">
        <v>7329665.8200000003</v>
      </c>
      <c r="G135" s="115">
        <v>5497249.3700000001</v>
      </c>
      <c r="J135" s="7"/>
      <c r="K135" s="7"/>
    </row>
    <row r="136" spans="1:11" ht="66.75" customHeight="1" x14ac:dyDescent="0.2">
      <c r="A136" s="118">
        <v>117</v>
      </c>
      <c r="B136" s="19" t="s">
        <v>234</v>
      </c>
      <c r="C136" s="100" t="s">
        <v>280</v>
      </c>
      <c r="D136" s="120" t="s">
        <v>187</v>
      </c>
      <c r="E136" s="145">
        <v>6745950</v>
      </c>
      <c r="F136" s="145">
        <v>3710272.5</v>
      </c>
      <c r="G136" s="115">
        <v>2782704.38</v>
      </c>
      <c r="J136" s="7"/>
      <c r="K136" s="7"/>
    </row>
    <row r="137" spans="1:11" ht="66.75" customHeight="1" thickBot="1" x14ac:dyDescent="0.25">
      <c r="A137" s="118">
        <v>118</v>
      </c>
      <c r="B137" s="15" t="s">
        <v>186</v>
      </c>
      <c r="C137" s="121" t="s">
        <v>280</v>
      </c>
      <c r="D137" s="56" t="s">
        <v>187</v>
      </c>
      <c r="E137" s="142">
        <v>6745950</v>
      </c>
      <c r="F137" s="142">
        <v>3710272.5</v>
      </c>
      <c r="G137" s="143">
        <v>2782704.38</v>
      </c>
      <c r="J137" s="7"/>
      <c r="K137" s="7"/>
    </row>
    <row r="138" spans="1:11" ht="31.5" customHeight="1" thickBot="1" x14ac:dyDescent="0.25">
      <c r="A138" s="264" t="s">
        <v>178</v>
      </c>
      <c r="B138" s="265"/>
      <c r="C138" s="230">
        <f>COUNTA(C107:C137)</f>
        <v>31</v>
      </c>
      <c r="D138" s="25"/>
      <c r="E138" s="26">
        <f>SUM(E107:E137)</f>
        <v>163443405.66</v>
      </c>
      <c r="F138" s="26">
        <f t="shared" ref="F138:G138" si="5">SUM(F107:F137)</f>
        <v>83898359.48999998</v>
      </c>
      <c r="G138" s="26">
        <f t="shared" si="5"/>
        <v>62923769.652500004</v>
      </c>
      <c r="J138" s="7"/>
      <c r="K138" s="7"/>
    </row>
    <row r="139" spans="1:11" ht="30.75" customHeight="1" x14ac:dyDescent="0.2">
      <c r="A139" s="289" t="s">
        <v>242</v>
      </c>
      <c r="B139" s="290"/>
      <c r="C139" s="290"/>
      <c r="D139" s="290"/>
      <c r="E139" s="290"/>
      <c r="F139" s="290"/>
      <c r="G139" s="291"/>
    </row>
    <row r="140" spans="1:11" ht="42" customHeight="1" x14ac:dyDescent="0.2">
      <c r="A140" s="61">
        <v>119</v>
      </c>
      <c r="B140" s="77" t="s">
        <v>262</v>
      </c>
      <c r="C140" s="42" t="s">
        <v>280</v>
      </c>
      <c r="D140" s="21" t="s">
        <v>135</v>
      </c>
      <c r="E140" s="39">
        <v>5643184.8399999999</v>
      </c>
      <c r="F140" s="39">
        <v>3103751.66</v>
      </c>
      <c r="G140" s="48">
        <v>2327813.7400000002</v>
      </c>
    </row>
    <row r="141" spans="1:11" ht="47.25" customHeight="1" x14ac:dyDescent="0.2">
      <c r="A141" s="61">
        <v>120</v>
      </c>
      <c r="B141" s="35" t="s">
        <v>263</v>
      </c>
      <c r="C141" s="37" t="s">
        <v>281</v>
      </c>
      <c r="D141" s="29" t="s">
        <v>31</v>
      </c>
      <c r="E141" s="139">
        <v>1205977.6200000001</v>
      </c>
      <c r="F141" s="40">
        <v>602988.81000000006</v>
      </c>
      <c r="G141" s="94">
        <v>452241.61</v>
      </c>
    </row>
    <row r="142" spans="1:11" ht="47.25" customHeight="1" x14ac:dyDescent="0.2">
      <c r="A142" s="61">
        <v>121</v>
      </c>
      <c r="B142" s="35" t="s">
        <v>323</v>
      </c>
      <c r="C142" s="38" t="s">
        <v>280</v>
      </c>
      <c r="D142" s="24" t="s">
        <v>135</v>
      </c>
      <c r="E142" s="139">
        <v>1378073.54</v>
      </c>
      <c r="F142" s="89">
        <v>757940.45</v>
      </c>
      <c r="G142" s="94">
        <v>568455.34</v>
      </c>
    </row>
    <row r="143" spans="1:11" ht="47.25" customHeight="1" x14ac:dyDescent="0.2">
      <c r="A143" s="61">
        <v>122</v>
      </c>
      <c r="B143" s="35" t="s">
        <v>291</v>
      </c>
      <c r="C143" s="38" t="s">
        <v>280</v>
      </c>
      <c r="D143" s="24" t="s">
        <v>187</v>
      </c>
      <c r="E143" s="139">
        <v>2399311.4</v>
      </c>
      <c r="F143" s="89">
        <v>1439586.84</v>
      </c>
      <c r="G143" s="94">
        <v>1079690.1299999999</v>
      </c>
    </row>
    <row r="144" spans="1:11" ht="47.25" customHeight="1" x14ac:dyDescent="0.2">
      <c r="A144" s="61">
        <v>123</v>
      </c>
      <c r="B144" s="13" t="s">
        <v>325</v>
      </c>
      <c r="C144" s="42" t="s">
        <v>280</v>
      </c>
      <c r="D144" s="14" t="s">
        <v>135</v>
      </c>
      <c r="E144" s="39">
        <v>979236.24</v>
      </c>
      <c r="F144" s="39">
        <v>538579.93000000005</v>
      </c>
      <c r="G144" s="87">
        <v>403934.95</v>
      </c>
    </row>
    <row r="145" spans="1:11" ht="47.25" customHeight="1" x14ac:dyDescent="0.2">
      <c r="A145" s="61">
        <v>124</v>
      </c>
      <c r="B145" s="35" t="s">
        <v>299</v>
      </c>
      <c r="C145" s="38" t="s">
        <v>280</v>
      </c>
      <c r="D145" s="24" t="s">
        <v>135</v>
      </c>
      <c r="E145" s="89">
        <v>1273276.3999999999</v>
      </c>
      <c r="F145" s="89">
        <v>700302.02</v>
      </c>
      <c r="G145" s="103">
        <v>525226.52</v>
      </c>
    </row>
    <row r="146" spans="1:11" ht="69" customHeight="1" x14ac:dyDescent="0.2">
      <c r="A146" s="61">
        <v>125</v>
      </c>
      <c r="B146" s="35" t="s">
        <v>324</v>
      </c>
      <c r="C146" s="38" t="s">
        <v>280</v>
      </c>
      <c r="D146" s="41" t="s">
        <v>65</v>
      </c>
      <c r="E146" s="89">
        <v>938183.54</v>
      </c>
      <c r="F146" s="89">
        <v>469091.77</v>
      </c>
      <c r="G146" s="103">
        <v>351818.83</v>
      </c>
      <c r="J146" s="7"/>
      <c r="K146" s="7"/>
    </row>
    <row r="147" spans="1:11" ht="69" customHeight="1" x14ac:dyDescent="0.2">
      <c r="A147" s="61">
        <v>126</v>
      </c>
      <c r="B147" s="19" t="s">
        <v>290</v>
      </c>
      <c r="C147" s="100" t="s">
        <v>280</v>
      </c>
      <c r="D147" s="120" t="s">
        <v>65</v>
      </c>
      <c r="E147" s="125">
        <v>6708600</v>
      </c>
      <c r="F147" s="125">
        <v>3354300</v>
      </c>
      <c r="G147" s="119">
        <v>2515725</v>
      </c>
      <c r="J147" s="7"/>
      <c r="K147" s="7"/>
    </row>
    <row r="148" spans="1:11" ht="103.5" customHeight="1" x14ac:dyDescent="0.2">
      <c r="A148" s="61">
        <v>127</v>
      </c>
      <c r="B148" s="19" t="s">
        <v>244</v>
      </c>
      <c r="C148" s="100" t="s">
        <v>281</v>
      </c>
      <c r="D148" s="120" t="s">
        <v>245</v>
      </c>
      <c r="E148" s="125">
        <v>22513500</v>
      </c>
      <c r="F148" s="125">
        <v>11256750</v>
      </c>
      <c r="G148" s="119">
        <v>8442562.5</v>
      </c>
      <c r="J148" s="7"/>
      <c r="K148" s="7"/>
    </row>
    <row r="149" spans="1:11" ht="118.5" customHeight="1" x14ac:dyDescent="0.2">
      <c r="A149" s="61">
        <v>128</v>
      </c>
      <c r="B149" s="19" t="s">
        <v>294</v>
      </c>
      <c r="C149" s="100" t="s">
        <v>280</v>
      </c>
      <c r="D149" s="120" t="s">
        <v>284</v>
      </c>
      <c r="E149" s="125">
        <v>1244166.58</v>
      </c>
      <c r="F149" s="125">
        <v>684291.62</v>
      </c>
      <c r="G149" s="119">
        <v>513218.72</v>
      </c>
      <c r="J149" s="7"/>
      <c r="K149" s="7"/>
    </row>
    <row r="150" spans="1:11" ht="118.5" customHeight="1" x14ac:dyDescent="0.2">
      <c r="A150" s="61">
        <v>129</v>
      </c>
      <c r="B150" s="19" t="s">
        <v>283</v>
      </c>
      <c r="C150" s="100" t="s">
        <v>280</v>
      </c>
      <c r="D150" s="120" t="s">
        <v>284</v>
      </c>
      <c r="E150" s="125">
        <v>627425.42000000004</v>
      </c>
      <c r="F150" s="125">
        <v>313712.71000000002</v>
      </c>
      <c r="G150" s="119">
        <v>235284.53</v>
      </c>
      <c r="J150" s="7"/>
      <c r="K150" s="7"/>
    </row>
    <row r="151" spans="1:11" ht="201" customHeight="1" x14ac:dyDescent="0.2">
      <c r="A151" s="61">
        <v>130</v>
      </c>
      <c r="B151" s="19" t="s">
        <v>306</v>
      </c>
      <c r="C151" s="100" t="s">
        <v>280</v>
      </c>
      <c r="D151" s="120" t="s">
        <v>307</v>
      </c>
      <c r="E151" s="125">
        <v>4038835.05</v>
      </c>
      <c r="F151" s="125">
        <v>2221359.2799999998</v>
      </c>
      <c r="G151" s="119">
        <v>1666019.46</v>
      </c>
      <c r="J151" s="7"/>
      <c r="K151" s="7"/>
    </row>
    <row r="152" spans="1:11" ht="66.75" customHeight="1" x14ac:dyDescent="0.2">
      <c r="A152" s="61">
        <v>131</v>
      </c>
      <c r="B152" s="19" t="s">
        <v>258</v>
      </c>
      <c r="C152" s="100" t="s">
        <v>280</v>
      </c>
      <c r="D152" s="120" t="s">
        <v>181</v>
      </c>
      <c r="E152" s="125">
        <v>5750655.7199999997</v>
      </c>
      <c r="F152" s="125">
        <v>2875327.86</v>
      </c>
      <c r="G152" s="119">
        <v>2156495.9</v>
      </c>
      <c r="J152" s="7"/>
      <c r="K152" s="7"/>
    </row>
    <row r="153" spans="1:11" ht="77.25" customHeight="1" x14ac:dyDescent="0.2">
      <c r="A153" s="61">
        <v>132</v>
      </c>
      <c r="B153" s="19" t="s">
        <v>470</v>
      </c>
      <c r="C153" s="100" t="s">
        <v>280</v>
      </c>
      <c r="D153" s="120" t="s">
        <v>60</v>
      </c>
      <c r="E153" s="125">
        <v>2064864</v>
      </c>
      <c r="F153" s="125">
        <v>1032432</v>
      </c>
      <c r="G153" s="119">
        <v>774324</v>
      </c>
      <c r="J153" s="7"/>
      <c r="K153" s="7"/>
    </row>
    <row r="154" spans="1:11" ht="77.25" customHeight="1" x14ac:dyDescent="0.2">
      <c r="A154" s="61">
        <v>133</v>
      </c>
      <c r="B154" s="19" t="s">
        <v>304</v>
      </c>
      <c r="C154" s="100" t="s">
        <v>280</v>
      </c>
      <c r="D154" s="120" t="s">
        <v>305</v>
      </c>
      <c r="E154" s="125">
        <v>1970510.57</v>
      </c>
      <c r="F154" s="125">
        <v>985255.28</v>
      </c>
      <c r="G154" s="119">
        <v>738941.46</v>
      </c>
      <c r="J154" s="7"/>
      <c r="K154" s="7"/>
    </row>
    <row r="155" spans="1:11" ht="77.25" customHeight="1" x14ac:dyDescent="0.2">
      <c r="A155" s="61">
        <v>134</v>
      </c>
      <c r="B155" s="19" t="s">
        <v>321</v>
      </c>
      <c r="C155" s="100" t="s">
        <v>280</v>
      </c>
      <c r="D155" s="120" t="s">
        <v>322</v>
      </c>
      <c r="E155" s="125">
        <v>1635001.92</v>
      </c>
      <c r="F155" s="125">
        <v>817500.96</v>
      </c>
      <c r="G155" s="119">
        <v>613125.72</v>
      </c>
      <c r="J155" s="7"/>
      <c r="K155" s="7"/>
    </row>
    <row r="156" spans="1:11" ht="77.25" customHeight="1" x14ac:dyDescent="0.2">
      <c r="A156" s="61">
        <v>135</v>
      </c>
      <c r="B156" s="19" t="s">
        <v>334</v>
      </c>
      <c r="C156" s="100" t="s">
        <v>280</v>
      </c>
      <c r="D156" s="120" t="s">
        <v>541</v>
      </c>
      <c r="E156" s="125">
        <v>1386972.55</v>
      </c>
      <c r="F156" s="125">
        <v>693486.27</v>
      </c>
      <c r="G156" s="119">
        <v>520114.7</v>
      </c>
      <c r="J156" s="7"/>
      <c r="K156" s="7"/>
    </row>
    <row r="157" spans="1:11" ht="77.25" customHeight="1" x14ac:dyDescent="0.2">
      <c r="A157" s="61">
        <v>136</v>
      </c>
      <c r="B157" s="19" t="s">
        <v>343</v>
      </c>
      <c r="C157" s="100" t="s">
        <v>280</v>
      </c>
      <c r="D157" s="120" t="s">
        <v>344</v>
      </c>
      <c r="E157" s="125">
        <v>1306875.17</v>
      </c>
      <c r="F157" s="125">
        <v>653437.58000000007</v>
      </c>
      <c r="G157" s="119">
        <v>490078.19</v>
      </c>
      <c r="J157" s="7"/>
      <c r="K157" s="7"/>
    </row>
    <row r="158" spans="1:11" ht="103.5" customHeight="1" x14ac:dyDescent="0.2">
      <c r="A158" s="61">
        <v>137</v>
      </c>
      <c r="B158" s="19" t="s">
        <v>317</v>
      </c>
      <c r="C158" s="100" t="s">
        <v>280</v>
      </c>
      <c r="D158" s="120" t="s">
        <v>307</v>
      </c>
      <c r="E158" s="125">
        <v>4418783.58</v>
      </c>
      <c r="F158" s="125">
        <v>2430330.9700000002</v>
      </c>
      <c r="G158" s="119">
        <v>1822748.23</v>
      </c>
      <c r="J158" s="7"/>
      <c r="K158" s="7"/>
    </row>
    <row r="159" spans="1:11" ht="102.75" customHeight="1" x14ac:dyDescent="0.2">
      <c r="A159" s="61">
        <v>138</v>
      </c>
      <c r="B159" s="19" t="s">
        <v>326</v>
      </c>
      <c r="C159" s="100" t="s">
        <v>280</v>
      </c>
      <c r="D159" s="120" t="s">
        <v>327</v>
      </c>
      <c r="E159" s="125">
        <v>2188771.65</v>
      </c>
      <c r="F159" s="125">
        <v>1094385.82</v>
      </c>
      <c r="G159" s="119">
        <v>820789.37</v>
      </c>
      <c r="J159" s="7"/>
      <c r="K159" s="7"/>
    </row>
    <row r="160" spans="1:11" ht="102.75" customHeight="1" x14ac:dyDescent="0.2">
      <c r="A160" s="61">
        <v>139</v>
      </c>
      <c r="B160" s="19" t="s">
        <v>333</v>
      </c>
      <c r="C160" s="100" t="s">
        <v>281</v>
      </c>
      <c r="D160" s="120" t="s">
        <v>31</v>
      </c>
      <c r="E160" s="125">
        <v>424483.72</v>
      </c>
      <c r="F160" s="125">
        <v>212241.86</v>
      </c>
      <c r="G160" s="119">
        <v>159181.4</v>
      </c>
      <c r="J160" s="7"/>
      <c r="K160" s="7"/>
    </row>
    <row r="161" spans="1:11" ht="102.75" customHeight="1" x14ac:dyDescent="0.2">
      <c r="A161" s="61">
        <v>140</v>
      </c>
      <c r="B161" s="19" t="s">
        <v>332</v>
      </c>
      <c r="C161" s="100" t="s">
        <v>281</v>
      </c>
      <c r="D161" s="120" t="s">
        <v>327</v>
      </c>
      <c r="E161" s="125">
        <v>4136413.8</v>
      </c>
      <c r="F161" s="125">
        <v>2068206.9</v>
      </c>
      <c r="G161" s="119">
        <v>1551155.18</v>
      </c>
      <c r="J161" s="7"/>
      <c r="K161" s="7"/>
    </row>
    <row r="162" spans="1:11" ht="102.75" customHeight="1" x14ac:dyDescent="0.2">
      <c r="A162" s="61">
        <v>141</v>
      </c>
      <c r="B162" s="15" t="s">
        <v>303</v>
      </c>
      <c r="C162" s="121" t="s">
        <v>281</v>
      </c>
      <c r="D162" s="56" t="s">
        <v>135</v>
      </c>
      <c r="E162" s="123">
        <v>1597856.52</v>
      </c>
      <c r="F162" s="123">
        <v>878821.09</v>
      </c>
      <c r="G162" s="124">
        <v>659115.81999999995</v>
      </c>
      <c r="J162" s="7"/>
      <c r="K162" s="7"/>
    </row>
    <row r="163" spans="1:11" ht="102.75" customHeight="1" x14ac:dyDescent="0.2">
      <c r="A163" s="61">
        <v>142</v>
      </c>
      <c r="B163" s="19" t="s">
        <v>308</v>
      </c>
      <c r="C163" s="100" t="s">
        <v>281</v>
      </c>
      <c r="D163" s="120" t="s">
        <v>135</v>
      </c>
      <c r="E163" s="125">
        <v>1187393.71</v>
      </c>
      <c r="F163" s="125">
        <v>653066.54</v>
      </c>
      <c r="G163" s="119">
        <v>489799.91</v>
      </c>
      <c r="J163" s="7"/>
      <c r="K163" s="7"/>
    </row>
    <row r="164" spans="1:11" ht="102.75" customHeight="1" x14ac:dyDescent="0.2">
      <c r="A164" s="61">
        <v>143</v>
      </c>
      <c r="B164" s="19" t="s">
        <v>302</v>
      </c>
      <c r="C164" s="100" t="s">
        <v>281</v>
      </c>
      <c r="D164" s="120" t="s">
        <v>187</v>
      </c>
      <c r="E164" s="125">
        <v>6823620</v>
      </c>
      <c r="F164" s="125">
        <v>3752991</v>
      </c>
      <c r="G164" s="119">
        <v>2814743.25</v>
      </c>
      <c r="J164" s="7"/>
      <c r="K164" s="7"/>
    </row>
    <row r="165" spans="1:11" ht="107.25" customHeight="1" thickBot="1" x14ac:dyDescent="0.25">
      <c r="A165" s="61">
        <v>144</v>
      </c>
      <c r="B165" s="75" t="s">
        <v>319</v>
      </c>
      <c r="C165" s="113" t="s">
        <v>281</v>
      </c>
      <c r="D165" s="122" t="s">
        <v>320</v>
      </c>
      <c r="E165" s="128">
        <v>12665858.050000001</v>
      </c>
      <c r="F165" s="128">
        <v>6332929.0199999996</v>
      </c>
      <c r="G165" s="114">
        <v>4749696.7699999996</v>
      </c>
      <c r="J165" s="7"/>
      <c r="K165" s="7"/>
    </row>
    <row r="166" spans="1:11" ht="30.75" customHeight="1" thickBot="1" x14ac:dyDescent="0.25">
      <c r="A166" s="298" t="s">
        <v>243</v>
      </c>
      <c r="B166" s="299"/>
      <c r="C166" s="206">
        <f>COUNTA(C140:C165)</f>
        <v>26</v>
      </c>
      <c r="D166" s="207"/>
      <c r="E166" s="208">
        <f>SUM(E140:E165)</f>
        <v>96507831.589999989</v>
      </c>
      <c r="F166" s="208">
        <f t="shared" ref="F166:G166" si="6">SUM(F140:F165)</f>
        <v>49923068.239999995</v>
      </c>
      <c r="G166" s="208">
        <f t="shared" si="6"/>
        <v>37442301.230000004</v>
      </c>
      <c r="J166" s="7"/>
      <c r="K166" s="7"/>
    </row>
    <row r="167" spans="1:11" ht="30.75" customHeight="1" thickBot="1" x14ac:dyDescent="0.25">
      <c r="A167" s="277" t="s">
        <v>330</v>
      </c>
      <c r="B167" s="262"/>
      <c r="C167" s="262"/>
      <c r="D167" s="262"/>
      <c r="E167" s="262"/>
      <c r="F167" s="262"/>
      <c r="G167" s="263"/>
    </row>
    <row r="168" spans="1:11" ht="69" customHeight="1" thickBot="1" x14ac:dyDescent="0.25">
      <c r="A168" s="209">
        <v>145</v>
      </c>
      <c r="B168" s="132" t="s">
        <v>364</v>
      </c>
      <c r="C168" s="133" t="s">
        <v>280</v>
      </c>
      <c r="D168" s="134" t="s">
        <v>65</v>
      </c>
      <c r="E168" s="135">
        <v>1248800</v>
      </c>
      <c r="F168" s="136">
        <v>624400</v>
      </c>
      <c r="G168" s="137">
        <v>468300</v>
      </c>
      <c r="J168" s="7"/>
      <c r="K168" s="7"/>
    </row>
    <row r="169" spans="1:11" ht="122.25" customHeight="1" thickBot="1" x14ac:dyDescent="0.25">
      <c r="A169" s="209">
        <v>146</v>
      </c>
      <c r="B169" s="19" t="s">
        <v>372</v>
      </c>
      <c r="C169" s="38" t="s">
        <v>280</v>
      </c>
      <c r="D169" s="24" t="s">
        <v>284</v>
      </c>
      <c r="E169" s="89">
        <v>253833.64</v>
      </c>
      <c r="F169" s="89">
        <f>123743.9+41247.97</f>
        <v>164991.87</v>
      </c>
      <c r="G169" s="103">
        <v>123743.9</v>
      </c>
      <c r="J169" s="7"/>
      <c r="K169" s="7"/>
    </row>
    <row r="170" spans="1:11" ht="120.75" customHeight="1" thickBot="1" x14ac:dyDescent="0.25">
      <c r="A170" s="209">
        <v>147</v>
      </c>
      <c r="B170" s="13" t="s">
        <v>59</v>
      </c>
      <c r="C170" s="38" t="s">
        <v>280</v>
      </c>
      <c r="D170" s="14" t="s">
        <v>359</v>
      </c>
      <c r="E170" s="39">
        <v>916621.12</v>
      </c>
      <c r="F170" s="39">
        <v>458310.56</v>
      </c>
      <c r="G170" s="87">
        <v>343732.92</v>
      </c>
      <c r="J170" s="7"/>
      <c r="K170" s="7"/>
    </row>
    <row r="171" spans="1:11" ht="69" customHeight="1" thickBot="1" x14ac:dyDescent="0.25">
      <c r="A171" s="209">
        <v>148</v>
      </c>
      <c r="B171" s="15" t="s">
        <v>354</v>
      </c>
      <c r="C171" s="38" t="s">
        <v>280</v>
      </c>
      <c r="D171" s="24" t="s">
        <v>355</v>
      </c>
      <c r="E171" s="89">
        <v>1224559.79</v>
      </c>
      <c r="F171" s="89">
        <v>612279.89</v>
      </c>
      <c r="G171" s="103">
        <v>459209.92</v>
      </c>
      <c r="J171" s="7"/>
      <c r="K171" s="7"/>
    </row>
    <row r="172" spans="1:11" ht="114.75" customHeight="1" thickBot="1" x14ac:dyDescent="0.25">
      <c r="A172" s="209">
        <v>149</v>
      </c>
      <c r="B172" s="19" t="s">
        <v>445</v>
      </c>
      <c r="C172" s="38" t="s">
        <v>280</v>
      </c>
      <c r="D172" s="24" t="s">
        <v>210</v>
      </c>
      <c r="E172" s="89">
        <v>3475850.2</v>
      </c>
      <c r="F172" s="89">
        <v>1911717.61</v>
      </c>
      <c r="G172" s="103">
        <v>1433788.21</v>
      </c>
      <c r="J172" s="7"/>
      <c r="K172" s="7"/>
    </row>
    <row r="173" spans="1:11" ht="79.5" customHeight="1" thickBot="1" x14ac:dyDescent="0.25">
      <c r="A173" s="209">
        <v>150</v>
      </c>
      <c r="B173" s="19" t="s">
        <v>356</v>
      </c>
      <c r="C173" s="100" t="s">
        <v>281</v>
      </c>
      <c r="D173" s="24" t="s">
        <v>357</v>
      </c>
      <c r="E173" s="125">
        <v>1137781.79</v>
      </c>
      <c r="F173" s="125">
        <v>568890.9</v>
      </c>
      <c r="G173" s="119">
        <v>426668.18</v>
      </c>
      <c r="J173" s="7"/>
      <c r="K173" s="7"/>
    </row>
    <row r="174" spans="1:11" ht="79.5" customHeight="1" thickBot="1" x14ac:dyDescent="0.25">
      <c r="A174" s="209">
        <v>151</v>
      </c>
      <c r="B174" s="19" t="s">
        <v>467</v>
      </c>
      <c r="C174" s="100" t="s">
        <v>281</v>
      </c>
      <c r="D174" s="24" t="s">
        <v>468</v>
      </c>
      <c r="E174" s="125">
        <v>22551000</v>
      </c>
      <c r="F174" s="125">
        <v>11275500</v>
      </c>
      <c r="G174" s="119">
        <v>8456625</v>
      </c>
      <c r="J174" s="7"/>
      <c r="K174" s="7"/>
    </row>
    <row r="175" spans="1:11" ht="79.5" customHeight="1" thickBot="1" x14ac:dyDescent="0.25">
      <c r="A175" s="209">
        <v>152</v>
      </c>
      <c r="B175" s="19" t="s">
        <v>366</v>
      </c>
      <c r="C175" s="100" t="s">
        <v>280</v>
      </c>
      <c r="D175" s="24" t="s">
        <v>65</v>
      </c>
      <c r="E175" s="125">
        <v>2009971</v>
      </c>
      <c r="F175" s="125">
        <v>1004985.5</v>
      </c>
      <c r="G175" s="119">
        <v>753739.13</v>
      </c>
      <c r="J175" s="7"/>
      <c r="K175" s="7"/>
    </row>
    <row r="176" spans="1:11" ht="79.5" customHeight="1" thickBot="1" x14ac:dyDescent="0.25">
      <c r="A176" s="209">
        <v>153</v>
      </c>
      <c r="B176" s="19" t="s">
        <v>336</v>
      </c>
      <c r="C176" s="100" t="s">
        <v>281</v>
      </c>
      <c r="D176" s="24" t="s">
        <v>337</v>
      </c>
      <c r="E176" s="125">
        <v>7069444.6299999999</v>
      </c>
      <c r="F176" s="125">
        <v>3534722.31</v>
      </c>
      <c r="G176" s="119">
        <v>2651041.73</v>
      </c>
      <c r="J176" s="7"/>
      <c r="K176" s="7"/>
    </row>
    <row r="177" spans="1:11" ht="114" customHeight="1" thickBot="1" x14ac:dyDescent="0.25">
      <c r="A177" s="209">
        <v>154</v>
      </c>
      <c r="B177" s="19" t="s">
        <v>378</v>
      </c>
      <c r="C177" s="100" t="s">
        <v>280</v>
      </c>
      <c r="D177" s="24" t="s">
        <v>210</v>
      </c>
      <c r="E177" s="125">
        <v>6765300</v>
      </c>
      <c r="F177" s="125">
        <v>3382650</v>
      </c>
      <c r="G177" s="119">
        <v>2536987.5</v>
      </c>
      <c r="J177" s="7"/>
      <c r="K177" s="7"/>
    </row>
    <row r="178" spans="1:11" ht="81.75" customHeight="1" thickBot="1" x14ac:dyDescent="0.25">
      <c r="A178" s="209">
        <v>155</v>
      </c>
      <c r="B178" s="19" t="s">
        <v>350</v>
      </c>
      <c r="C178" s="100" t="s">
        <v>280</v>
      </c>
      <c r="D178" s="24" t="s">
        <v>351</v>
      </c>
      <c r="E178" s="125">
        <v>3017617.17</v>
      </c>
      <c r="F178" s="125">
        <v>1508808.58</v>
      </c>
      <c r="G178" s="119">
        <v>1131606.44</v>
      </c>
      <c r="J178" s="7"/>
      <c r="K178" s="7"/>
    </row>
    <row r="179" spans="1:11" ht="81.75" customHeight="1" thickBot="1" x14ac:dyDescent="0.25">
      <c r="A179" s="209">
        <v>156</v>
      </c>
      <c r="B179" s="19" t="s">
        <v>370</v>
      </c>
      <c r="C179" s="100" t="s">
        <v>280</v>
      </c>
      <c r="D179" s="24" t="s">
        <v>187</v>
      </c>
      <c r="E179" s="125">
        <v>6010836.4800000004</v>
      </c>
      <c r="F179" s="125">
        <v>3305960.0599999996</v>
      </c>
      <c r="G179" s="119">
        <v>2479470.0499999998</v>
      </c>
      <c r="J179" s="7"/>
      <c r="K179" s="7"/>
    </row>
    <row r="180" spans="1:11" ht="81.75" customHeight="1" thickBot="1" x14ac:dyDescent="0.25">
      <c r="A180" s="209">
        <v>157</v>
      </c>
      <c r="B180" s="19" t="s">
        <v>381</v>
      </c>
      <c r="C180" s="100" t="s">
        <v>280</v>
      </c>
      <c r="D180" s="24" t="s">
        <v>65</v>
      </c>
      <c r="E180" s="125">
        <v>1655470.83</v>
      </c>
      <c r="F180" s="125">
        <v>910508.96</v>
      </c>
      <c r="G180" s="119">
        <v>682881.72</v>
      </c>
      <c r="J180" s="7"/>
      <c r="K180" s="7"/>
    </row>
    <row r="181" spans="1:11" ht="81.75" customHeight="1" thickBot="1" x14ac:dyDescent="0.25">
      <c r="A181" s="209">
        <v>158</v>
      </c>
      <c r="B181" s="19" t="s">
        <v>80</v>
      </c>
      <c r="C181" s="100" t="s">
        <v>280</v>
      </c>
      <c r="D181" s="24" t="s">
        <v>395</v>
      </c>
      <c r="E181" s="125">
        <v>6171885.3899999997</v>
      </c>
      <c r="F181" s="125">
        <v>3085942.69</v>
      </c>
      <c r="G181" s="119">
        <v>2314457.02</v>
      </c>
      <c r="J181" s="7"/>
      <c r="K181" s="7"/>
    </row>
    <row r="182" spans="1:11" ht="81.75" customHeight="1" thickBot="1" x14ac:dyDescent="0.25">
      <c r="A182" s="209">
        <v>159</v>
      </c>
      <c r="B182" s="15" t="s">
        <v>379</v>
      </c>
      <c r="C182" s="121" t="s">
        <v>280</v>
      </c>
      <c r="D182" s="14" t="s">
        <v>380</v>
      </c>
      <c r="E182" s="123">
        <v>1806660.77</v>
      </c>
      <c r="F182" s="123">
        <v>903330.38</v>
      </c>
      <c r="G182" s="124">
        <v>677497.79</v>
      </c>
      <c r="J182" s="7"/>
      <c r="K182" s="7"/>
    </row>
    <row r="183" spans="1:11" ht="81.75" customHeight="1" thickBot="1" x14ac:dyDescent="0.25">
      <c r="A183" s="209">
        <v>160</v>
      </c>
      <c r="B183" s="178" t="s">
        <v>368</v>
      </c>
      <c r="C183" s="183" t="s">
        <v>280</v>
      </c>
      <c r="D183" s="141" t="s">
        <v>369</v>
      </c>
      <c r="E183" s="181">
        <v>2466423.0699999998</v>
      </c>
      <c r="F183" s="181">
        <v>1233211.53</v>
      </c>
      <c r="G183" s="182">
        <v>924908.64749999996</v>
      </c>
      <c r="J183" s="7"/>
      <c r="K183" s="7"/>
    </row>
    <row r="184" spans="1:11" ht="81.75" customHeight="1" thickBot="1" x14ac:dyDescent="0.25">
      <c r="A184" s="209">
        <v>161</v>
      </c>
      <c r="B184" s="19" t="s">
        <v>438</v>
      </c>
      <c r="C184" s="100" t="s">
        <v>280</v>
      </c>
      <c r="D184" s="24" t="s">
        <v>207</v>
      </c>
      <c r="E184" s="125">
        <v>1200066.1399999999</v>
      </c>
      <c r="F184" s="125">
        <v>600033.06999999995</v>
      </c>
      <c r="G184" s="119">
        <v>450024.8</v>
      </c>
      <c r="J184" s="7"/>
      <c r="K184" s="7"/>
    </row>
    <row r="185" spans="1:11" ht="81.75" customHeight="1" thickBot="1" x14ac:dyDescent="0.25">
      <c r="A185" s="209">
        <v>162</v>
      </c>
      <c r="B185" s="19" t="s">
        <v>376</v>
      </c>
      <c r="C185" s="100" t="s">
        <v>281</v>
      </c>
      <c r="D185" s="24" t="s">
        <v>31</v>
      </c>
      <c r="E185" s="125">
        <v>2061711.79</v>
      </c>
      <c r="F185" s="125">
        <v>1030855.89</v>
      </c>
      <c r="G185" s="119">
        <v>773141.92</v>
      </c>
      <c r="J185" s="7"/>
      <c r="K185" s="7"/>
    </row>
    <row r="186" spans="1:11" ht="81.75" customHeight="1" thickBot="1" x14ac:dyDescent="0.25">
      <c r="A186" s="209">
        <v>163</v>
      </c>
      <c r="B186" s="19" t="s">
        <v>386</v>
      </c>
      <c r="C186" s="100" t="s">
        <v>280</v>
      </c>
      <c r="D186" s="24" t="s">
        <v>387</v>
      </c>
      <c r="E186" s="125">
        <v>2348539.0699999998</v>
      </c>
      <c r="F186" s="125">
        <v>1174269.53</v>
      </c>
      <c r="G186" s="119">
        <v>880702.15</v>
      </c>
      <c r="J186" s="7"/>
      <c r="K186" s="7"/>
    </row>
    <row r="187" spans="1:11" ht="81.75" customHeight="1" thickBot="1" x14ac:dyDescent="0.25">
      <c r="A187" s="209">
        <v>164</v>
      </c>
      <c r="B187" s="15" t="s">
        <v>358</v>
      </c>
      <c r="C187" s="121" t="s">
        <v>280</v>
      </c>
      <c r="D187" s="14" t="s">
        <v>351</v>
      </c>
      <c r="E187" s="123">
        <v>6517037.4199999999</v>
      </c>
      <c r="F187" s="123">
        <v>3258518.71</v>
      </c>
      <c r="G187" s="124">
        <v>2443889.0299999998</v>
      </c>
      <c r="J187" s="7"/>
      <c r="K187" s="7"/>
    </row>
    <row r="188" spans="1:11" ht="81.75" customHeight="1" thickBot="1" x14ac:dyDescent="0.25">
      <c r="A188" s="209">
        <v>165</v>
      </c>
      <c r="B188" s="19" t="s">
        <v>362</v>
      </c>
      <c r="C188" s="100" t="s">
        <v>280</v>
      </c>
      <c r="D188" s="24" t="s">
        <v>351</v>
      </c>
      <c r="E188" s="125">
        <v>6416691.0899999999</v>
      </c>
      <c r="F188" s="125">
        <v>3208345.54</v>
      </c>
      <c r="G188" s="119">
        <v>2406259.16</v>
      </c>
      <c r="J188" s="7"/>
      <c r="K188" s="7"/>
    </row>
    <row r="189" spans="1:11" ht="123.75" customHeight="1" thickBot="1" x14ac:dyDescent="0.25">
      <c r="A189" s="209">
        <v>166</v>
      </c>
      <c r="B189" s="19" t="s">
        <v>382</v>
      </c>
      <c r="C189" s="100" t="s">
        <v>280</v>
      </c>
      <c r="D189" s="24" t="s">
        <v>377</v>
      </c>
      <c r="E189" s="125">
        <v>4229714.5199999996</v>
      </c>
      <c r="F189" s="125">
        <v>2114857.2599999998</v>
      </c>
      <c r="G189" s="119">
        <v>1586142.95</v>
      </c>
      <c r="J189" s="7"/>
      <c r="K189" s="7"/>
    </row>
    <row r="190" spans="1:11" ht="90.75" customHeight="1" thickBot="1" x14ac:dyDescent="0.25">
      <c r="A190" s="209">
        <v>167</v>
      </c>
      <c r="B190" s="19" t="s">
        <v>427</v>
      </c>
      <c r="C190" s="100" t="s">
        <v>280</v>
      </c>
      <c r="D190" s="24" t="s">
        <v>210</v>
      </c>
      <c r="E190" s="125">
        <v>2888707.47</v>
      </c>
      <c r="F190" s="125">
        <v>1588789.11</v>
      </c>
      <c r="G190" s="119">
        <v>1191591.83</v>
      </c>
      <c r="J190" s="7"/>
      <c r="K190" s="7"/>
    </row>
    <row r="191" spans="1:11" ht="90.75" customHeight="1" thickBot="1" x14ac:dyDescent="0.25">
      <c r="A191" s="209">
        <v>168</v>
      </c>
      <c r="B191" s="19" t="s">
        <v>373</v>
      </c>
      <c r="C191" s="100" t="s">
        <v>280</v>
      </c>
      <c r="D191" s="24" t="s">
        <v>181</v>
      </c>
      <c r="E191" s="125">
        <v>6765300</v>
      </c>
      <c r="F191" s="125">
        <v>3382650</v>
      </c>
      <c r="G191" s="119">
        <v>2536987.5</v>
      </c>
      <c r="J191" s="7"/>
      <c r="K191" s="7"/>
    </row>
    <row r="192" spans="1:11" ht="90.75" customHeight="1" thickBot="1" x14ac:dyDescent="0.25">
      <c r="A192" s="209">
        <v>169</v>
      </c>
      <c r="B192" s="19" t="s">
        <v>389</v>
      </c>
      <c r="C192" s="100" t="s">
        <v>280</v>
      </c>
      <c r="D192" s="24" t="s">
        <v>387</v>
      </c>
      <c r="E192" s="125">
        <v>14621717.539999999</v>
      </c>
      <c r="F192" s="125">
        <v>8041944.6500000004</v>
      </c>
      <c r="G192" s="119">
        <v>6031458.4900000002</v>
      </c>
      <c r="J192" s="7"/>
      <c r="K192" s="7"/>
    </row>
    <row r="193" spans="1:11" ht="90.75" customHeight="1" thickBot="1" x14ac:dyDescent="0.25">
      <c r="A193" s="209">
        <v>170</v>
      </c>
      <c r="B193" s="13" t="s">
        <v>365</v>
      </c>
      <c r="C193" s="100" t="s">
        <v>280</v>
      </c>
      <c r="D193" s="14" t="s">
        <v>181</v>
      </c>
      <c r="E193" s="125">
        <v>5137386.01</v>
      </c>
      <c r="F193" s="125">
        <v>2825562.31</v>
      </c>
      <c r="G193" s="119">
        <v>2119171.73</v>
      </c>
      <c r="J193" s="7"/>
      <c r="K193" s="7"/>
    </row>
    <row r="194" spans="1:11" ht="90.75" customHeight="1" thickBot="1" x14ac:dyDescent="0.25">
      <c r="A194" s="209">
        <v>171</v>
      </c>
      <c r="B194" s="13" t="s">
        <v>434</v>
      </c>
      <c r="C194" s="100" t="s">
        <v>280</v>
      </c>
      <c r="D194" s="14" t="s">
        <v>435</v>
      </c>
      <c r="E194" s="125">
        <v>3105689.71</v>
      </c>
      <c r="F194" s="125">
        <v>1552844.8499999999</v>
      </c>
      <c r="G194" s="119">
        <v>1164633.6399999999</v>
      </c>
      <c r="J194" s="7"/>
      <c r="K194" s="7"/>
    </row>
    <row r="195" spans="1:11" ht="90.75" customHeight="1" thickBot="1" x14ac:dyDescent="0.25">
      <c r="A195" s="209">
        <v>172</v>
      </c>
      <c r="B195" s="13" t="s">
        <v>388</v>
      </c>
      <c r="C195" s="100" t="s">
        <v>280</v>
      </c>
      <c r="D195" s="14" t="s">
        <v>135</v>
      </c>
      <c r="E195" s="125">
        <v>1960211</v>
      </c>
      <c r="F195" s="125">
        <v>980105.5</v>
      </c>
      <c r="G195" s="119">
        <v>735079.13</v>
      </c>
      <c r="J195" s="7"/>
      <c r="K195" s="7"/>
    </row>
    <row r="196" spans="1:11" ht="90.75" customHeight="1" thickBot="1" x14ac:dyDescent="0.25">
      <c r="A196" s="209">
        <v>173</v>
      </c>
      <c r="B196" s="13" t="s">
        <v>383</v>
      </c>
      <c r="C196" s="100" t="s">
        <v>280</v>
      </c>
      <c r="D196" s="14" t="s">
        <v>384</v>
      </c>
      <c r="E196" s="125">
        <v>3391466.64</v>
      </c>
      <c r="F196" s="125">
        <v>1665733.32</v>
      </c>
      <c r="G196" s="119">
        <v>1249299.99</v>
      </c>
      <c r="J196" s="7"/>
      <c r="K196" s="7"/>
    </row>
    <row r="197" spans="1:11" ht="90.75" customHeight="1" thickBot="1" x14ac:dyDescent="0.25">
      <c r="A197" s="209">
        <v>174</v>
      </c>
      <c r="B197" s="13" t="s">
        <v>390</v>
      </c>
      <c r="C197" s="100" t="s">
        <v>280</v>
      </c>
      <c r="D197" s="14" t="s">
        <v>391</v>
      </c>
      <c r="E197" s="125">
        <v>3596013.34</v>
      </c>
      <c r="F197" s="125">
        <v>1798006.67</v>
      </c>
      <c r="G197" s="119">
        <v>1348505</v>
      </c>
      <c r="J197" s="7"/>
      <c r="K197" s="7"/>
    </row>
    <row r="198" spans="1:11" ht="90.75" customHeight="1" thickBot="1" x14ac:dyDescent="0.25">
      <c r="A198" s="209">
        <v>175</v>
      </c>
      <c r="B198" s="35" t="s">
        <v>440</v>
      </c>
      <c r="C198" s="100" t="s">
        <v>280</v>
      </c>
      <c r="D198" s="24" t="s">
        <v>135</v>
      </c>
      <c r="E198" s="125">
        <v>767778.47</v>
      </c>
      <c r="F198" s="125">
        <v>383889.23</v>
      </c>
      <c r="G198" s="119">
        <v>287916.92</v>
      </c>
      <c r="J198" s="7"/>
      <c r="K198" s="7"/>
    </row>
    <row r="199" spans="1:11" ht="90.75" customHeight="1" thickBot="1" x14ac:dyDescent="0.25">
      <c r="A199" s="209">
        <v>176</v>
      </c>
      <c r="B199" s="13" t="s">
        <v>397</v>
      </c>
      <c r="C199" s="121" t="s">
        <v>280</v>
      </c>
      <c r="D199" s="14" t="s">
        <v>135</v>
      </c>
      <c r="E199" s="123">
        <v>2042230.75</v>
      </c>
      <c r="F199" s="123">
        <v>1021115.38</v>
      </c>
      <c r="G199" s="123">
        <v>765836.54</v>
      </c>
      <c r="J199" s="7"/>
      <c r="K199" s="7"/>
    </row>
    <row r="200" spans="1:11" ht="90.75" customHeight="1" x14ac:dyDescent="0.2">
      <c r="A200" s="209">
        <v>177</v>
      </c>
      <c r="B200" s="13" t="s">
        <v>398</v>
      </c>
      <c r="C200" s="121" t="s">
        <v>280</v>
      </c>
      <c r="D200" s="14" t="s">
        <v>135</v>
      </c>
      <c r="E200" s="123">
        <v>3136228.9</v>
      </c>
      <c r="F200" s="123">
        <v>1568114.45</v>
      </c>
      <c r="G200" s="123">
        <v>1176085.8400000001</v>
      </c>
      <c r="J200" s="7"/>
      <c r="K200" s="7"/>
    </row>
    <row r="201" spans="1:11" ht="30.75" customHeight="1" thickBot="1" x14ac:dyDescent="0.25">
      <c r="A201" s="287" t="s">
        <v>331</v>
      </c>
      <c r="B201" s="288"/>
      <c r="C201" s="51">
        <f>COUNTA(C168:C200)</f>
        <v>33</v>
      </c>
      <c r="D201" s="52"/>
      <c r="E201" s="53">
        <f>SUM(E168:E200)</f>
        <v>137968545.74000004</v>
      </c>
      <c r="F201" s="53">
        <f t="shared" ref="F201:G201" si="7">SUM(F168:F200)</f>
        <v>70681846.310000002</v>
      </c>
      <c r="G201" s="53">
        <f t="shared" si="7"/>
        <v>53011384.777500011</v>
      </c>
      <c r="J201" s="7"/>
      <c r="K201" s="7"/>
    </row>
    <row r="202" spans="1:11" ht="30.75" customHeight="1" thickBot="1" x14ac:dyDescent="0.25">
      <c r="A202" s="282" t="s">
        <v>641</v>
      </c>
      <c r="B202" s="283"/>
      <c r="C202" s="283"/>
      <c r="D202" s="283"/>
      <c r="E202" s="283"/>
      <c r="F202" s="283"/>
      <c r="G202" s="284"/>
      <c r="J202" s="7"/>
      <c r="K202" s="7"/>
    </row>
    <row r="203" spans="1:11" ht="69" customHeight="1" x14ac:dyDescent="0.2">
      <c r="A203" s="232">
        <v>178</v>
      </c>
      <c r="B203" s="178" t="s">
        <v>557</v>
      </c>
      <c r="C203" s="183" t="s">
        <v>280</v>
      </c>
      <c r="D203" s="141" t="s">
        <v>558</v>
      </c>
      <c r="E203" s="181">
        <v>318000</v>
      </c>
      <c r="F203" s="181">
        <v>159000</v>
      </c>
      <c r="G203" s="182">
        <v>119250</v>
      </c>
      <c r="J203" s="7"/>
      <c r="K203" s="7"/>
    </row>
    <row r="204" spans="1:11" ht="69" customHeight="1" x14ac:dyDescent="0.2">
      <c r="A204" s="232">
        <v>179</v>
      </c>
      <c r="B204" s="19" t="s">
        <v>585</v>
      </c>
      <c r="C204" s="100" t="s">
        <v>280</v>
      </c>
      <c r="D204" s="24" t="s">
        <v>545</v>
      </c>
      <c r="E204" s="125">
        <v>644962.56000000006</v>
      </c>
      <c r="F204" s="125">
        <v>354729.41</v>
      </c>
      <c r="G204" s="119">
        <v>266047.06</v>
      </c>
      <c r="J204" s="7"/>
      <c r="K204" s="7"/>
    </row>
    <row r="205" spans="1:11" ht="69" customHeight="1" x14ac:dyDescent="0.2">
      <c r="A205" s="232">
        <v>180</v>
      </c>
      <c r="B205" s="19" t="s">
        <v>567</v>
      </c>
      <c r="C205" s="100" t="s">
        <v>280</v>
      </c>
      <c r="D205" s="24" t="s">
        <v>568</v>
      </c>
      <c r="E205" s="125">
        <v>192060.84</v>
      </c>
      <c r="F205" s="125">
        <v>96030.420000000013</v>
      </c>
      <c r="G205" s="119">
        <v>72022.820000000007</v>
      </c>
      <c r="J205" s="7"/>
      <c r="K205" s="7"/>
    </row>
    <row r="206" spans="1:11" ht="69" customHeight="1" x14ac:dyDescent="0.2">
      <c r="A206" s="232">
        <v>181</v>
      </c>
      <c r="B206" s="19" t="s">
        <v>617</v>
      </c>
      <c r="C206" s="100" t="s">
        <v>280</v>
      </c>
      <c r="D206" s="24" t="s">
        <v>618</v>
      </c>
      <c r="E206" s="125">
        <v>956345.15</v>
      </c>
      <c r="F206" s="125">
        <v>525989.82999999996</v>
      </c>
      <c r="G206" s="119">
        <v>394492.37</v>
      </c>
      <c r="J206" s="7"/>
      <c r="K206" s="7"/>
    </row>
    <row r="207" spans="1:11" ht="69" customHeight="1" x14ac:dyDescent="0.2">
      <c r="A207" s="232">
        <v>182</v>
      </c>
      <c r="B207" s="19" t="s">
        <v>571</v>
      </c>
      <c r="C207" s="100" t="s">
        <v>280</v>
      </c>
      <c r="D207" s="24" t="s">
        <v>572</v>
      </c>
      <c r="E207" s="125">
        <v>543400</v>
      </c>
      <c r="F207" s="125">
        <v>271700</v>
      </c>
      <c r="G207" s="119">
        <v>203775</v>
      </c>
      <c r="J207" s="7"/>
      <c r="K207" s="7"/>
    </row>
    <row r="208" spans="1:11" ht="69" customHeight="1" x14ac:dyDescent="0.2">
      <c r="A208" s="232">
        <v>183</v>
      </c>
      <c r="B208" s="15" t="s">
        <v>544</v>
      </c>
      <c r="C208" s="121" t="s">
        <v>280</v>
      </c>
      <c r="D208" s="14" t="s">
        <v>545</v>
      </c>
      <c r="E208" s="123">
        <v>2649390.5299999998</v>
      </c>
      <c r="F208" s="123">
        <v>1324695.26</v>
      </c>
      <c r="G208" s="124">
        <v>993521.45</v>
      </c>
      <c r="J208" s="7"/>
      <c r="K208" s="7"/>
    </row>
    <row r="209" spans="1:11" ht="69" customHeight="1" x14ac:dyDescent="0.2">
      <c r="A209" s="232">
        <v>184</v>
      </c>
      <c r="B209" s="15" t="s">
        <v>586</v>
      </c>
      <c r="C209" s="121" t="s">
        <v>280</v>
      </c>
      <c r="D209" s="14" t="s">
        <v>957</v>
      </c>
      <c r="E209" s="123">
        <v>1009850.68</v>
      </c>
      <c r="F209" s="123">
        <v>504925.34</v>
      </c>
      <c r="G209" s="124">
        <v>378694.01</v>
      </c>
      <c r="J209" s="7"/>
      <c r="K209" s="7"/>
    </row>
    <row r="210" spans="1:11" ht="69" customHeight="1" x14ac:dyDescent="0.2">
      <c r="A210" s="232">
        <v>185</v>
      </c>
      <c r="B210" s="19" t="s">
        <v>773</v>
      </c>
      <c r="C210" s="100" t="s">
        <v>280</v>
      </c>
      <c r="D210" s="24" t="s">
        <v>774</v>
      </c>
      <c r="E210" s="125">
        <v>6106336.6900000004</v>
      </c>
      <c r="F210" s="125">
        <v>3053168.34</v>
      </c>
      <c r="G210" s="119">
        <v>2289876.2599999998</v>
      </c>
      <c r="J210" s="7"/>
      <c r="K210" s="7"/>
    </row>
    <row r="211" spans="1:11" ht="69" customHeight="1" x14ac:dyDescent="0.2">
      <c r="A211" s="232">
        <v>186</v>
      </c>
      <c r="B211" s="19" t="s">
        <v>573</v>
      </c>
      <c r="C211" s="100" t="s">
        <v>280</v>
      </c>
      <c r="D211" s="24" t="s">
        <v>574</v>
      </c>
      <c r="E211" s="125">
        <v>1579260.7</v>
      </c>
      <c r="F211" s="125">
        <v>789630.35</v>
      </c>
      <c r="G211" s="119">
        <v>592222.76</v>
      </c>
      <c r="J211" s="7"/>
      <c r="K211" s="7"/>
    </row>
    <row r="212" spans="1:11" ht="210" customHeight="1" x14ac:dyDescent="0.2">
      <c r="A212" s="232">
        <v>187</v>
      </c>
      <c r="B212" s="15" t="s">
        <v>565</v>
      </c>
      <c r="C212" s="121" t="s">
        <v>280</v>
      </c>
      <c r="D212" s="14" t="s">
        <v>566</v>
      </c>
      <c r="E212" s="123">
        <v>2699979.35</v>
      </c>
      <c r="F212" s="123">
        <v>1349989.68</v>
      </c>
      <c r="G212" s="124">
        <v>1012492.26</v>
      </c>
      <c r="J212" s="7"/>
      <c r="K212" s="7"/>
    </row>
    <row r="213" spans="1:11" ht="165" customHeight="1" x14ac:dyDescent="0.2">
      <c r="A213" s="232">
        <v>188</v>
      </c>
      <c r="B213" s="15" t="s">
        <v>620</v>
      </c>
      <c r="C213" s="121" t="s">
        <v>280</v>
      </c>
      <c r="D213" s="14" t="s">
        <v>963</v>
      </c>
      <c r="E213" s="123">
        <v>3771120.93</v>
      </c>
      <c r="F213" s="123">
        <v>1885560.46</v>
      </c>
      <c r="G213" s="124">
        <v>1414170.35</v>
      </c>
      <c r="J213" s="7"/>
      <c r="K213" s="7"/>
    </row>
    <row r="214" spans="1:11" ht="69" customHeight="1" x14ac:dyDescent="0.2">
      <c r="A214" s="232">
        <v>189</v>
      </c>
      <c r="B214" s="19" t="s">
        <v>751</v>
      </c>
      <c r="C214" s="100" t="s">
        <v>280</v>
      </c>
      <c r="D214" s="24" t="s">
        <v>591</v>
      </c>
      <c r="E214" s="125">
        <v>1791550</v>
      </c>
      <c r="F214" s="125">
        <v>895775</v>
      </c>
      <c r="G214" s="119">
        <v>671831.25</v>
      </c>
      <c r="J214" s="7"/>
      <c r="K214" s="7"/>
    </row>
    <row r="215" spans="1:11" ht="69" customHeight="1" x14ac:dyDescent="0.2">
      <c r="A215" s="232">
        <v>190</v>
      </c>
      <c r="B215" s="19" t="s">
        <v>714</v>
      </c>
      <c r="C215" s="100" t="s">
        <v>280</v>
      </c>
      <c r="D215" s="24" t="s">
        <v>591</v>
      </c>
      <c r="E215" s="125">
        <v>568794.38</v>
      </c>
      <c r="F215" s="125">
        <v>284397.19</v>
      </c>
      <c r="G215" s="119">
        <v>213297.89</v>
      </c>
      <c r="J215" s="7"/>
      <c r="K215" s="7"/>
    </row>
    <row r="216" spans="1:11" ht="69" customHeight="1" x14ac:dyDescent="0.2">
      <c r="A216" s="232">
        <v>191</v>
      </c>
      <c r="B216" s="19" t="s">
        <v>763</v>
      </c>
      <c r="C216" s="100" t="s">
        <v>280</v>
      </c>
      <c r="D216" s="24" t="s">
        <v>766</v>
      </c>
      <c r="E216" s="125">
        <v>363466.5</v>
      </c>
      <c r="F216" s="125">
        <v>181733.25</v>
      </c>
      <c r="G216" s="119">
        <v>136299.94</v>
      </c>
      <c r="J216" s="7"/>
      <c r="K216" s="7"/>
    </row>
    <row r="217" spans="1:11" ht="125.25" customHeight="1" x14ac:dyDescent="0.2">
      <c r="A217" s="232">
        <v>192</v>
      </c>
      <c r="B217" s="19" t="s">
        <v>605</v>
      </c>
      <c r="C217" s="100" t="s">
        <v>280</v>
      </c>
      <c r="D217" s="24" t="s">
        <v>606</v>
      </c>
      <c r="E217" s="125">
        <v>1028311.56</v>
      </c>
      <c r="F217" s="125">
        <v>514155.78</v>
      </c>
      <c r="G217" s="119">
        <v>385616.84</v>
      </c>
      <c r="J217" s="7"/>
      <c r="K217" s="7"/>
    </row>
    <row r="218" spans="1:11" ht="69.75" customHeight="1" x14ac:dyDescent="0.2">
      <c r="A218" s="232">
        <v>193</v>
      </c>
      <c r="B218" s="19" t="s">
        <v>671</v>
      </c>
      <c r="C218" s="100" t="s">
        <v>280</v>
      </c>
      <c r="D218" s="24" t="s">
        <v>672</v>
      </c>
      <c r="E218" s="125">
        <v>1375002.74</v>
      </c>
      <c r="F218" s="125">
        <v>687501.37</v>
      </c>
      <c r="G218" s="119">
        <v>515626.03</v>
      </c>
      <c r="J218" s="7"/>
      <c r="K218" s="7"/>
    </row>
    <row r="219" spans="1:11" ht="69.75" customHeight="1" x14ac:dyDescent="0.2">
      <c r="A219" s="232">
        <v>194</v>
      </c>
      <c r="B219" s="19" t="s">
        <v>692</v>
      </c>
      <c r="C219" s="100" t="s">
        <v>280</v>
      </c>
      <c r="D219" s="24" t="s">
        <v>591</v>
      </c>
      <c r="E219" s="125">
        <v>361350</v>
      </c>
      <c r="F219" s="125">
        <v>180675</v>
      </c>
      <c r="G219" s="119">
        <v>135506.25</v>
      </c>
      <c r="J219" s="7"/>
      <c r="K219" s="7"/>
    </row>
    <row r="220" spans="1:11" ht="69.75" customHeight="1" x14ac:dyDescent="0.2">
      <c r="A220" s="232">
        <v>195</v>
      </c>
      <c r="B220" s="15" t="s">
        <v>542</v>
      </c>
      <c r="C220" s="121" t="s">
        <v>280</v>
      </c>
      <c r="D220" s="14" t="s">
        <v>967</v>
      </c>
      <c r="E220" s="123">
        <v>397138.29</v>
      </c>
      <c r="F220" s="123">
        <v>198569.14</v>
      </c>
      <c r="G220" s="124">
        <v>148926.85999999999</v>
      </c>
      <c r="J220" s="7"/>
      <c r="K220" s="7"/>
    </row>
    <row r="221" spans="1:11" ht="69.75" customHeight="1" x14ac:dyDescent="0.2">
      <c r="A221" s="232">
        <v>196</v>
      </c>
      <c r="B221" s="15" t="s">
        <v>569</v>
      </c>
      <c r="C221" s="121" t="s">
        <v>280</v>
      </c>
      <c r="D221" s="14" t="s">
        <v>570</v>
      </c>
      <c r="E221" s="123">
        <v>668039.17000000004</v>
      </c>
      <c r="F221" s="123">
        <v>367421.54</v>
      </c>
      <c r="G221" s="124">
        <v>275566.15999999997</v>
      </c>
      <c r="J221" s="7"/>
      <c r="K221" s="7"/>
    </row>
    <row r="222" spans="1:11" ht="69.75" customHeight="1" x14ac:dyDescent="0.2">
      <c r="A222" s="232">
        <v>197</v>
      </c>
      <c r="B222" s="15" t="s">
        <v>587</v>
      </c>
      <c r="C222" s="121" t="s">
        <v>280</v>
      </c>
      <c r="D222" s="14" t="s">
        <v>591</v>
      </c>
      <c r="E222" s="123">
        <v>772615.35</v>
      </c>
      <c r="F222" s="123">
        <v>386307.67</v>
      </c>
      <c r="G222" s="124">
        <v>289730.75</v>
      </c>
      <c r="J222" s="7"/>
      <c r="K222" s="7"/>
    </row>
    <row r="223" spans="1:11" ht="69.75" customHeight="1" x14ac:dyDescent="0.2">
      <c r="A223" s="232">
        <v>198</v>
      </c>
      <c r="B223" s="15" t="s">
        <v>738</v>
      </c>
      <c r="C223" s="121" t="s">
        <v>280</v>
      </c>
      <c r="D223" s="14" t="s">
        <v>65</v>
      </c>
      <c r="E223" s="123">
        <v>850878.66</v>
      </c>
      <c r="F223" s="123">
        <v>467983.26</v>
      </c>
      <c r="G223" s="124">
        <v>350987.45</v>
      </c>
      <c r="J223" s="7"/>
      <c r="K223" s="7"/>
    </row>
    <row r="224" spans="1:11" ht="69.75" customHeight="1" x14ac:dyDescent="0.2">
      <c r="A224" s="232">
        <v>199</v>
      </c>
      <c r="B224" s="15" t="s">
        <v>666</v>
      </c>
      <c r="C224" s="121" t="s">
        <v>280</v>
      </c>
      <c r="D224" s="14" t="s">
        <v>667</v>
      </c>
      <c r="E224" s="123">
        <v>6568816.25</v>
      </c>
      <c r="F224" s="123">
        <v>3612848.94</v>
      </c>
      <c r="G224" s="124">
        <v>2709636.71</v>
      </c>
      <c r="J224" s="7"/>
      <c r="K224" s="7"/>
    </row>
    <row r="225" spans="1:11" ht="69.75" customHeight="1" x14ac:dyDescent="0.2">
      <c r="A225" s="232">
        <v>200</v>
      </c>
      <c r="B225" s="15" t="s">
        <v>647</v>
      </c>
      <c r="C225" s="121" t="s">
        <v>280</v>
      </c>
      <c r="D225" s="14" t="s">
        <v>591</v>
      </c>
      <c r="E225" s="123">
        <v>1076326.52</v>
      </c>
      <c r="F225" s="123">
        <v>538163.26</v>
      </c>
      <c r="G225" s="124">
        <v>403622.45</v>
      </c>
      <c r="J225" s="7"/>
      <c r="K225" s="7"/>
    </row>
    <row r="226" spans="1:11" ht="69.75" customHeight="1" x14ac:dyDescent="0.2">
      <c r="A226" s="232">
        <v>201</v>
      </c>
      <c r="B226" s="15" t="s">
        <v>695</v>
      </c>
      <c r="C226" s="121" t="s">
        <v>280</v>
      </c>
      <c r="D226" s="14" t="s">
        <v>568</v>
      </c>
      <c r="E226" s="123">
        <v>1072622</v>
      </c>
      <c r="F226" s="123">
        <v>536311</v>
      </c>
      <c r="G226" s="124">
        <v>402233.25</v>
      </c>
      <c r="J226" s="7"/>
      <c r="K226" s="7"/>
    </row>
    <row r="227" spans="1:11" ht="69.75" customHeight="1" x14ac:dyDescent="0.2">
      <c r="A227" s="232">
        <v>202</v>
      </c>
      <c r="B227" s="15" t="s">
        <v>694</v>
      </c>
      <c r="C227" s="121" t="s">
        <v>280</v>
      </c>
      <c r="D227" s="14" t="s">
        <v>591</v>
      </c>
      <c r="E227" s="123">
        <v>752408.69</v>
      </c>
      <c r="F227" s="123">
        <v>376204.34</v>
      </c>
      <c r="G227" s="124">
        <v>282153.26</v>
      </c>
      <c r="J227" s="7"/>
      <c r="K227" s="7"/>
    </row>
    <row r="228" spans="1:11" ht="69.75" customHeight="1" x14ac:dyDescent="0.2">
      <c r="A228" s="232">
        <v>203</v>
      </c>
      <c r="B228" s="15" t="s">
        <v>536</v>
      </c>
      <c r="C228" s="121" t="s">
        <v>280</v>
      </c>
      <c r="D228" s="14" t="s">
        <v>535</v>
      </c>
      <c r="E228" s="123">
        <v>573594.1</v>
      </c>
      <c r="F228" s="123">
        <v>286797.05</v>
      </c>
      <c r="G228" s="124">
        <v>215097.79</v>
      </c>
      <c r="J228" s="7"/>
      <c r="K228" s="7"/>
    </row>
    <row r="229" spans="1:11" ht="69.75" customHeight="1" x14ac:dyDescent="0.2">
      <c r="A229" s="232">
        <v>204</v>
      </c>
      <c r="B229" s="15" t="s">
        <v>622</v>
      </c>
      <c r="C229" s="121" t="s">
        <v>280</v>
      </c>
      <c r="D229" s="14" t="s">
        <v>623</v>
      </c>
      <c r="E229" s="123">
        <v>1123175</v>
      </c>
      <c r="F229" s="123">
        <v>561587.5</v>
      </c>
      <c r="G229" s="124">
        <v>421190.63</v>
      </c>
      <c r="J229" s="7"/>
      <c r="K229" s="7"/>
    </row>
    <row r="230" spans="1:11" ht="69.75" customHeight="1" x14ac:dyDescent="0.2">
      <c r="A230" s="232">
        <v>205</v>
      </c>
      <c r="B230" s="19" t="s">
        <v>722</v>
      </c>
      <c r="C230" s="100" t="s">
        <v>280</v>
      </c>
      <c r="D230" s="24" t="s">
        <v>591</v>
      </c>
      <c r="E230" s="125">
        <v>666028.80000000005</v>
      </c>
      <c r="F230" s="125">
        <v>333014.40000000002</v>
      </c>
      <c r="G230" s="119">
        <v>249760.8</v>
      </c>
      <c r="J230" s="7"/>
      <c r="K230" s="7"/>
    </row>
    <row r="231" spans="1:11" ht="69.75" customHeight="1" x14ac:dyDescent="0.2">
      <c r="A231" s="232">
        <v>206</v>
      </c>
      <c r="B231" s="19" t="s">
        <v>802</v>
      </c>
      <c r="C231" s="100" t="s">
        <v>280</v>
      </c>
      <c r="D231" s="24" t="s">
        <v>803</v>
      </c>
      <c r="E231" s="125">
        <v>156858.49</v>
      </c>
      <c r="F231" s="125">
        <v>78429.240000000005</v>
      </c>
      <c r="G231" s="119">
        <v>58821.93</v>
      </c>
      <c r="J231" s="7"/>
      <c r="K231" s="7"/>
    </row>
    <row r="232" spans="1:11" ht="69.75" customHeight="1" x14ac:dyDescent="0.2">
      <c r="A232" s="232">
        <v>207</v>
      </c>
      <c r="B232" s="19" t="s">
        <v>689</v>
      </c>
      <c r="C232" s="100" t="s">
        <v>280</v>
      </c>
      <c r="D232" s="24" t="s">
        <v>591</v>
      </c>
      <c r="E232" s="125">
        <v>1953345</v>
      </c>
      <c r="F232" s="125">
        <v>976672.5</v>
      </c>
      <c r="G232" s="119">
        <v>732504.38</v>
      </c>
      <c r="J232" s="7"/>
      <c r="K232" s="7"/>
    </row>
    <row r="233" spans="1:11" ht="69.75" customHeight="1" x14ac:dyDescent="0.2">
      <c r="A233" s="232">
        <v>208</v>
      </c>
      <c r="B233" s="15" t="s">
        <v>630</v>
      </c>
      <c r="C233" s="121" t="s">
        <v>280</v>
      </c>
      <c r="D233" s="14" t="s">
        <v>969</v>
      </c>
      <c r="E233" s="123">
        <v>897958.02</v>
      </c>
      <c r="F233" s="123">
        <v>493876.91</v>
      </c>
      <c r="G233" s="124">
        <v>370407.67999999999</v>
      </c>
      <c r="J233" s="7"/>
      <c r="K233" s="7"/>
    </row>
    <row r="234" spans="1:11" ht="69.75" customHeight="1" x14ac:dyDescent="0.2">
      <c r="A234" s="232">
        <v>209</v>
      </c>
      <c r="B234" s="19" t="s">
        <v>715</v>
      </c>
      <c r="C234" s="100" t="s">
        <v>280</v>
      </c>
      <c r="D234" s="24" t="s">
        <v>716</v>
      </c>
      <c r="E234" s="125">
        <v>1339115.74</v>
      </c>
      <c r="F234" s="125">
        <v>669557.87</v>
      </c>
      <c r="G234" s="119">
        <v>502168.4</v>
      </c>
      <c r="J234" s="7"/>
      <c r="K234" s="7"/>
    </row>
    <row r="235" spans="1:11" ht="69.75" customHeight="1" x14ac:dyDescent="0.2">
      <c r="A235" s="232">
        <v>210</v>
      </c>
      <c r="B235" s="19" t="s">
        <v>730</v>
      </c>
      <c r="C235" s="100" t="s">
        <v>280</v>
      </c>
      <c r="D235" s="24" t="s">
        <v>591</v>
      </c>
      <c r="E235" s="125">
        <v>900434</v>
      </c>
      <c r="F235" s="125">
        <v>450217</v>
      </c>
      <c r="G235" s="119">
        <v>337662.75</v>
      </c>
      <c r="J235" s="7"/>
      <c r="K235" s="7"/>
    </row>
    <row r="236" spans="1:11" ht="69.75" customHeight="1" x14ac:dyDescent="0.2">
      <c r="A236" s="232">
        <v>211</v>
      </c>
      <c r="B236" s="15" t="s">
        <v>653</v>
      </c>
      <c r="C236" s="121" t="s">
        <v>280</v>
      </c>
      <c r="D236" s="14" t="s">
        <v>568</v>
      </c>
      <c r="E236" s="123">
        <v>220627.34</v>
      </c>
      <c r="F236" s="123">
        <v>110313.67</v>
      </c>
      <c r="G236" s="124">
        <v>82735.25</v>
      </c>
      <c r="J236" s="7"/>
      <c r="K236" s="7"/>
    </row>
    <row r="237" spans="1:11" ht="69.75" customHeight="1" x14ac:dyDescent="0.2">
      <c r="A237" s="232">
        <v>212</v>
      </c>
      <c r="B237" s="19" t="s">
        <v>765</v>
      </c>
      <c r="C237" s="100" t="s">
        <v>280</v>
      </c>
      <c r="D237" s="24" t="s">
        <v>768</v>
      </c>
      <c r="E237" s="125">
        <v>841660.06</v>
      </c>
      <c r="F237" s="125">
        <v>420830.03</v>
      </c>
      <c r="G237" s="119">
        <v>315622.52</v>
      </c>
      <c r="J237" s="7"/>
      <c r="K237" s="7"/>
    </row>
    <row r="238" spans="1:11" ht="93" customHeight="1" x14ac:dyDescent="0.2">
      <c r="A238" s="232">
        <v>213</v>
      </c>
      <c r="B238" s="19" t="s">
        <v>654</v>
      </c>
      <c r="C238" s="100" t="s">
        <v>280</v>
      </c>
      <c r="D238" s="24" t="s">
        <v>655</v>
      </c>
      <c r="E238" s="125">
        <v>4883436.82</v>
      </c>
      <c r="F238" s="125">
        <v>2441718.41</v>
      </c>
      <c r="G238" s="119">
        <v>1831288.81</v>
      </c>
      <c r="J238" s="7"/>
      <c r="K238" s="7"/>
    </row>
    <row r="239" spans="1:11" ht="69.75" customHeight="1" x14ac:dyDescent="0.2">
      <c r="A239" s="232">
        <v>214</v>
      </c>
      <c r="B239" s="15" t="s">
        <v>748</v>
      </c>
      <c r="C239" s="121" t="s">
        <v>280</v>
      </c>
      <c r="D239" s="14" t="s">
        <v>591</v>
      </c>
      <c r="E239" s="123">
        <v>969189.5</v>
      </c>
      <c r="F239" s="123">
        <v>484594.75</v>
      </c>
      <c r="G239" s="124">
        <v>363446.06</v>
      </c>
      <c r="J239" s="7"/>
      <c r="K239" s="7"/>
    </row>
    <row r="240" spans="1:11" ht="69.75" customHeight="1" x14ac:dyDescent="0.2">
      <c r="A240" s="232">
        <v>215</v>
      </c>
      <c r="B240" s="82" t="s">
        <v>733</v>
      </c>
      <c r="C240" s="183" t="s">
        <v>280</v>
      </c>
      <c r="D240" s="222" t="s">
        <v>591</v>
      </c>
      <c r="E240" s="166">
        <v>1275899.29</v>
      </c>
      <c r="F240" s="166">
        <v>637949.65</v>
      </c>
      <c r="G240" s="167">
        <v>478462.24</v>
      </c>
      <c r="J240" s="7"/>
      <c r="K240" s="7"/>
    </row>
    <row r="241" spans="1:11" ht="69.75" customHeight="1" x14ac:dyDescent="0.2">
      <c r="A241" s="232">
        <v>216</v>
      </c>
      <c r="B241" s="13" t="s">
        <v>731</v>
      </c>
      <c r="C241" s="121" t="s">
        <v>280</v>
      </c>
      <c r="D241" s="222" t="s">
        <v>732</v>
      </c>
      <c r="E241" s="166">
        <v>4776651.18</v>
      </c>
      <c r="F241" s="166">
        <v>2388325.59</v>
      </c>
      <c r="G241" s="167">
        <v>1791244.19</v>
      </c>
      <c r="J241" s="7"/>
      <c r="K241" s="7"/>
    </row>
    <row r="242" spans="1:11" ht="69.75" customHeight="1" x14ac:dyDescent="0.2">
      <c r="A242" s="232">
        <v>217</v>
      </c>
      <c r="B242" s="82" t="s">
        <v>795</v>
      </c>
      <c r="C242" s="183" t="s">
        <v>280</v>
      </c>
      <c r="D242" s="222" t="s">
        <v>796</v>
      </c>
      <c r="E242" s="166">
        <v>839523.89</v>
      </c>
      <c r="F242" s="166">
        <v>419761.94</v>
      </c>
      <c r="G242" s="167">
        <v>314821.46000000002</v>
      </c>
      <c r="J242" s="7"/>
      <c r="K242" s="7"/>
    </row>
    <row r="243" spans="1:11" ht="69.75" customHeight="1" x14ac:dyDescent="0.2">
      <c r="A243" s="232">
        <v>218</v>
      </c>
      <c r="B243" s="15" t="s">
        <v>831</v>
      </c>
      <c r="C243" s="121" t="s">
        <v>280</v>
      </c>
      <c r="D243" s="222" t="s">
        <v>591</v>
      </c>
      <c r="E243" s="223">
        <v>437286.14</v>
      </c>
      <c r="F243" s="223">
        <v>240507.38</v>
      </c>
      <c r="G243" s="95">
        <v>180380.54</v>
      </c>
      <c r="J243" s="7"/>
      <c r="K243" s="7"/>
    </row>
    <row r="244" spans="1:11" ht="69.75" customHeight="1" x14ac:dyDescent="0.2">
      <c r="A244" s="232">
        <v>219</v>
      </c>
      <c r="B244" s="15" t="s">
        <v>837</v>
      </c>
      <c r="C244" s="121" t="s">
        <v>280</v>
      </c>
      <c r="D244" s="14" t="s">
        <v>788</v>
      </c>
      <c r="E244" s="224">
        <v>1616953.35</v>
      </c>
      <c r="F244" s="224">
        <v>808476.67</v>
      </c>
      <c r="G244" s="91">
        <v>606357.5</v>
      </c>
      <c r="J244" s="7"/>
      <c r="K244" s="7"/>
    </row>
    <row r="245" spans="1:11" ht="69.75" customHeight="1" x14ac:dyDescent="0.2">
      <c r="A245" s="232">
        <v>220</v>
      </c>
      <c r="B245" s="15" t="s">
        <v>550</v>
      </c>
      <c r="C245" s="121" t="s">
        <v>280</v>
      </c>
      <c r="D245" s="141" t="s">
        <v>65</v>
      </c>
      <c r="E245" s="225">
        <v>2242266.2000000002</v>
      </c>
      <c r="F245" s="225">
        <v>1121133.1000000001</v>
      </c>
      <c r="G245" s="96">
        <v>840849.83</v>
      </c>
      <c r="J245" s="7"/>
      <c r="K245" s="7"/>
    </row>
    <row r="246" spans="1:11" ht="69.75" customHeight="1" x14ac:dyDescent="0.2">
      <c r="A246" s="232">
        <v>221</v>
      </c>
      <c r="B246" s="13" t="s">
        <v>862</v>
      </c>
      <c r="C246" s="121" t="s">
        <v>280</v>
      </c>
      <c r="D246" s="14" t="s">
        <v>591</v>
      </c>
      <c r="E246" s="47">
        <v>705991.5</v>
      </c>
      <c r="F246" s="47">
        <f>264746.81+88248.94</f>
        <v>352995.75</v>
      </c>
      <c r="G246" s="48">
        <v>264746.81</v>
      </c>
      <c r="J246" s="7"/>
      <c r="K246" s="7"/>
    </row>
    <row r="247" spans="1:11" ht="69.75" customHeight="1" x14ac:dyDescent="0.2">
      <c r="A247" s="232">
        <v>222</v>
      </c>
      <c r="B247" s="13" t="s">
        <v>645</v>
      </c>
      <c r="C247" s="121" t="s">
        <v>280</v>
      </c>
      <c r="D247" s="14" t="s">
        <v>646</v>
      </c>
      <c r="E247" s="47">
        <v>6161454.4100000001</v>
      </c>
      <c r="F247" s="47">
        <v>3388799.93</v>
      </c>
      <c r="G247" s="48">
        <v>2541599.9500000002</v>
      </c>
      <c r="J247" s="7"/>
      <c r="K247" s="7"/>
    </row>
    <row r="248" spans="1:11" ht="69.75" customHeight="1" x14ac:dyDescent="0.2">
      <c r="A248" s="232">
        <v>223</v>
      </c>
      <c r="B248" s="13" t="s">
        <v>588</v>
      </c>
      <c r="C248" s="121" t="s">
        <v>280</v>
      </c>
      <c r="D248" s="14" t="s">
        <v>593</v>
      </c>
      <c r="E248" s="47">
        <v>739074.24</v>
      </c>
      <c r="F248" s="47">
        <v>406490.83</v>
      </c>
      <c r="G248" s="48">
        <v>304868.12</v>
      </c>
      <c r="J248" s="7"/>
      <c r="K248" s="7"/>
    </row>
    <row r="249" spans="1:11" ht="69.75" customHeight="1" x14ac:dyDescent="0.2">
      <c r="A249" s="232">
        <v>224</v>
      </c>
      <c r="B249" s="13" t="s">
        <v>777</v>
      </c>
      <c r="C249" s="121" t="s">
        <v>280</v>
      </c>
      <c r="D249" s="14" t="s">
        <v>778</v>
      </c>
      <c r="E249" s="224">
        <v>827765.91</v>
      </c>
      <c r="F249" s="224">
        <v>413882.95</v>
      </c>
      <c r="G249" s="91">
        <v>310412.21000000002</v>
      </c>
      <c r="J249" s="7"/>
      <c r="K249" s="7"/>
    </row>
    <row r="250" spans="1:11" ht="69.75" customHeight="1" x14ac:dyDescent="0.2">
      <c r="A250" s="232">
        <v>225</v>
      </c>
      <c r="B250" s="13" t="s">
        <v>741</v>
      </c>
      <c r="C250" s="121" t="s">
        <v>280</v>
      </c>
      <c r="D250" s="14" t="s">
        <v>742</v>
      </c>
      <c r="E250" s="224">
        <v>739788</v>
      </c>
      <c r="F250" s="224">
        <v>369894</v>
      </c>
      <c r="G250" s="91">
        <v>277420.5</v>
      </c>
      <c r="J250" s="7"/>
      <c r="K250" s="7"/>
    </row>
    <row r="251" spans="1:11" ht="69.75" customHeight="1" x14ac:dyDescent="0.2">
      <c r="A251" s="232">
        <v>226</v>
      </c>
      <c r="B251" s="13" t="s">
        <v>812</v>
      </c>
      <c r="C251" s="121" t="s">
        <v>280</v>
      </c>
      <c r="D251" s="14" t="s">
        <v>815</v>
      </c>
      <c r="E251" s="224">
        <v>3845513.84</v>
      </c>
      <c r="F251" s="224">
        <v>1922756.92</v>
      </c>
      <c r="G251" s="91">
        <v>1442067.69</v>
      </c>
      <c r="J251" s="7"/>
      <c r="K251" s="7"/>
    </row>
    <row r="252" spans="1:11" ht="69.75" customHeight="1" x14ac:dyDescent="0.2">
      <c r="A252" s="232">
        <v>227</v>
      </c>
      <c r="B252" s="13" t="s">
        <v>839</v>
      </c>
      <c r="C252" s="121" t="s">
        <v>280</v>
      </c>
      <c r="D252" s="14" t="s">
        <v>606</v>
      </c>
      <c r="E252" s="224">
        <v>663709.80000000005</v>
      </c>
      <c r="F252" s="224">
        <v>365040.39</v>
      </c>
      <c r="G252" s="91">
        <v>273780.28999999998</v>
      </c>
      <c r="J252" s="7"/>
      <c r="K252" s="7"/>
    </row>
    <row r="253" spans="1:11" ht="69.75" customHeight="1" x14ac:dyDescent="0.2">
      <c r="A253" s="232">
        <v>228</v>
      </c>
      <c r="B253" s="13" t="s">
        <v>830</v>
      </c>
      <c r="C253" s="121" t="s">
        <v>280</v>
      </c>
      <c r="D253" s="14" t="s">
        <v>591</v>
      </c>
      <c r="E253" s="224">
        <v>438720.3</v>
      </c>
      <c r="F253" s="224">
        <v>219360.15</v>
      </c>
      <c r="G253" s="91">
        <v>164520.10999999999</v>
      </c>
      <c r="J253" s="7"/>
      <c r="K253" s="7"/>
    </row>
    <row r="254" spans="1:11" ht="69.75" customHeight="1" x14ac:dyDescent="0.2">
      <c r="A254" s="232">
        <v>229</v>
      </c>
      <c r="B254" s="13" t="s">
        <v>628</v>
      </c>
      <c r="C254" s="121" t="s">
        <v>280</v>
      </c>
      <c r="D254" s="14" t="s">
        <v>629</v>
      </c>
      <c r="E254" s="224">
        <v>1008826.4</v>
      </c>
      <c r="F254" s="224">
        <v>504413.2</v>
      </c>
      <c r="G254" s="91">
        <v>378309.9</v>
      </c>
      <c r="J254" s="7"/>
      <c r="K254" s="7"/>
    </row>
    <row r="255" spans="1:11" ht="69.75" customHeight="1" x14ac:dyDescent="0.2">
      <c r="A255" s="232">
        <v>230</v>
      </c>
      <c r="B255" s="13" t="s">
        <v>753</v>
      </c>
      <c r="C255" s="121" t="s">
        <v>280</v>
      </c>
      <c r="D255" s="14" t="s">
        <v>591</v>
      </c>
      <c r="E255" s="224">
        <v>518502.32</v>
      </c>
      <c r="F255" s="224">
        <v>259251.16</v>
      </c>
      <c r="G255" s="91">
        <v>194438.37</v>
      </c>
      <c r="J255" s="7"/>
      <c r="K255" s="7"/>
    </row>
    <row r="256" spans="1:11" ht="69.75" customHeight="1" x14ac:dyDescent="0.2">
      <c r="A256" s="232">
        <v>231</v>
      </c>
      <c r="B256" s="13" t="s">
        <v>856</v>
      </c>
      <c r="C256" s="121" t="s">
        <v>280</v>
      </c>
      <c r="D256" s="14" t="s">
        <v>592</v>
      </c>
      <c r="E256" s="224">
        <v>1068425</v>
      </c>
      <c r="F256" s="224">
        <v>534212.5</v>
      </c>
      <c r="G256" s="91">
        <v>400659.38</v>
      </c>
      <c r="J256" s="7"/>
      <c r="K256" s="7"/>
    </row>
    <row r="257" spans="1:11" ht="69.75" customHeight="1" x14ac:dyDescent="0.2">
      <c r="A257" s="232">
        <v>232</v>
      </c>
      <c r="B257" s="35" t="s">
        <v>749</v>
      </c>
      <c r="C257" s="121" t="s">
        <v>280</v>
      </c>
      <c r="D257" s="24" t="s">
        <v>756</v>
      </c>
      <c r="E257" s="233">
        <v>3117582.17</v>
      </c>
      <c r="F257" s="233">
        <v>1558791.08</v>
      </c>
      <c r="G257" s="104">
        <v>1169093.31</v>
      </c>
      <c r="J257" s="7"/>
      <c r="K257" s="7"/>
    </row>
    <row r="258" spans="1:11" ht="69.75" customHeight="1" x14ac:dyDescent="0.2">
      <c r="A258" s="232">
        <v>233</v>
      </c>
      <c r="B258" s="35" t="s">
        <v>607</v>
      </c>
      <c r="C258" s="121" t="s">
        <v>280</v>
      </c>
      <c r="D258" s="24" t="s">
        <v>568</v>
      </c>
      <c r="E258" s="233">
        <v>312124</v>
      </c>
      <c r="F258" s="233">
        <v>156062</v>
      </c>
      <c r="G258" s="104">
        <v>117046.5</v>
      </c>
      <c r="J258" s="7"/>
      <c r="K258" s="7"/>
    </row>
    <row r="259" spans="1:11" ht="69.75" customHeight="1" x14ac:dyDescent="0.2">
      <c r="A259" s="232">
        <v>234</v>
      </c>
      <c r="B259" s="35" t="s">
        <v>682</v>
      </c>
      <c r="C259" s="121" t="s">
        <v>280</v>
      </c>
      <c r="D259" s="24" t="s">
        <v>591</v>
      </c>
      <c r="E259" s="233">
        <v>238538.82</v>
      </c>
      <c r="F259" s="233">
        <v>119269.41</v>
      </c>
      <c r="G259" s="104">
        <v>89452.06</v>
      </c>
      <c r="J259" s="7"/>
      <c r="K259" s="7"/>
    </row>
    <row r="260" spans="1:11" ht="69.75" customHeight="1" x14ac:dyDescent="0.2">
      <c r="A260" s="232">
        <v>235</v>
      </c>
      <c r="B260" s="35" t="s">
        <v>784</v>
      </c>
      <c r="C260" s="121" t="s">
        <v>280</v>
      </c>
      <c r="D260" s="24" t="s">
        <v>740</v>
      </c>
      <c r="E260" s="233">
        <v>522146.57</v>
      </c>
      <c r="F260" s="233">
        <v>339395.27</v>
      </c>
      <c r="G260" s="104">
        <v>254546.45</v>
      </c>
      <c r="J260" s="7"/>
      <c r="K260" s="7"/>
    </row>
    <row r="261" spans="1:11" ht="69.75" customHeight="1" x14ac:dyDescent="0.2">
      <c r="A261" s="232">
        <v>236</v>
      </c>
      <c r="B261" s="35" t="s">
        <v>800</v>
      </c>
      <c r="C261" s="121" t="s">
        <v>280</v>
      </c>
      <c r="D261" s="24" t="s">
        <v>801</v>
      </c>
      <c r="E261" s="233">
        <v>1731766.61</v>
      </c>
      <c r="F261" s="233">
        <v>1125648.3</v>
      </c>
      <c r="G261" s="104">
        <v>844236.23</v>
      </c>
      <c r="J261" s="7"/>
      <c r="K261" s="7"/>
    </row>
    <row r="262" spans="1:11" ht="69.75" customHeight="1" x14ac:dyDescent="0.2">
      <c r="A262" s="232">
        <v>237</v>
      </c>
      <c r="B262" s="35" t="s">
        <v>764</v>
      </c>
      <c r="C262" s="121" t="s">
        <v>280</v>
      </c>
      <c r="D262" s="24" t="s">
        <v>767</v>
      </c>
      <c r="E262" s="233">
        <v>1066389.56</v>
      </c>
      <c r="F262" s="233">
        <v>533194.78</v>
      </c>
      <c r="G262" s="104">
        <v>399896.09</v>
      </c>
      <c r="J262" s="7"/>
      <c r="K262" s="7"/>
    </row>
    <row r="263" spans="1:11" ht="69.75" customHeight="1" x14ac:dyDescent="0.2">
      <c r="A263" s="232">
        <v>238</v>
      </c>
      <c r="B263" s="35" t="s">
        <v>804</v>
      </c>
      <c r="C263" s="121" t="s">
        <v>280</v>
      </c>
      <c r="D263" s="24" t="s">
        <v>805</v>
      </c>
      <c r="E263" s="233">
        <v>733035.32</v>
      </c>
      <c r="F263" s="233">
        <v>366517.66</v>
      </c>
      <c r="G263" s="104">
        <v>274888.25</v>
      </c>
      <c r="J263" s="7"/>
      <c r="K263" s="7"/>
    </row>
    <row r="264" spans="1:11" ht="69.75" customHeight="1" x14ac:dyDescent="0.2">
      <c r="A264" s="232">
        <v>239</v>
      </c>
      <c r="B264" s="35" t="s">
        <v>855</v>
      </c>
      <c r="C264" s="121" t="s">
        <v>280</v>
      </c>
      <c r="D264" s="24" t="s">
        <v>821</v>
      </c>
      <c r="E264" s="233">
        <v>2823683.59</v>
      </c>
      <c r="F264" s="233">
        <v>1411841.79</v>
      </c>
      <c r="G264" s="104">
        <v>1058881.3400000001</v>
      </c>
      <c r="J264" s="7"/>
      <c r="K264" s="7"/>
    </row>
    <row r="265" spans="1:11" ht="69.75" customHeight="1" x14ac:dyDescent="0.2">
      <c r="A265" s="232">
        <v>240</v>
      </c>
      <c r="B265" s="35" t="s">
        <v>854</v>
      </c>
      <c r="C265" s="121" t="s">
        <v>280</v>
      </c>
      <c r="D265" s="24" t="s">
        <v>591</v>
      </c>
      <c r="E265" s="233">
        <v>582314.07999999996</v>
      </c>
      <c r="F265" s="233">
        <v>291157.03999999998</v>
      </c>
      <c r="G265" s="104">
        <v>218367.78</v>
      </c>
      <c r="J265" s="7"/>
      <c r="K265" s="7"/>
    </row>
    <row r="266" spans="1:11" ht="69.75" customHeight="1" x14ac:dyDescent="0.2">
      <c r="A266" s="232">
        <v>241</v>
      </c>
      <c r="B266" s="35" t="s">
        <v>857</v>
      </c>
      <c r="C266" s="121" t="s">
        <v>280</v>
      </c>
      <c r="D266" s="24" t="s">
        <v>591</v>
      </c>
      <c r="E266" s="233">
        <v>2360800</v>
      </c>
      <c r="F266" s="233">
        <v>1180400</v>
      </c>
      <c r="G266" s="104">
        <v>885300</v>
      </c>
      <c r="J266" s="7"/>
      <c r="K266" s="7"/>
    </row>
    <row r="267" spans="1:11" ht="69.75" customHeight="1" x14ac:dyDescent="0.2">
      <c r="A267" s="232">
        <v>242</v>
      </c>
      <c r="B267" s="35" t="s">
        <v>624</v>
      </c>
      <c r="C267" s="100" t="s">
        <v>280</v>
      </c>
      <c r="D267" s="24" t="s">
        <v>625</v>
      </c>
      <c r="E267" s="233">
        <v>1205725.77</v>
      </c>
      <c r="F267" s="233">
        <v>663149.17000000004</v>
      </c>
      <c r="G267" s="104">
        <v>497361.88</v>
      </c>
      <c r="J267" s="7"/>
      <c r="K267" s="7"/>
    </row>
    <row r="268" spans="1:11" ht="69.75" customHeight="1" x14ac:dyDescent="0.2">
      <c r="A268" s="232">
        <v>243</v>
      </c>
      <c r="B268" s="35" t="s">
        <v>631</v>
      </c>
      <c r="C268" s="100" t="s">
        <v>280</v>
      </c>
      <c r="D268" s="24" t="s">
        <v>632</v>
      </c>
      <c r="E268" s="233">
        <v>1149479.55</v>
      </c>
      <c r="F268" s="233">
        <v>574739.77</v>
      </c>
      <c r="G268" s="104">
        <v>431054.83</v>
      </c>
      <c r="J268" s="7"/>
      <c r="K268" s="7"/>
    </row>
    <row r="269" spans="1:11" ht="69.75" customHeight="1" x14ac:dyDescent="0.2">
      <c r="A269" s="232">
        <v>244</v>
      </c>
      <c r="B269" s="35" t="s">
        <v>787</v>
      </c>
      <c r="C269" s="100" t="s">
        <v>280</v>
      </c>
      <c r="D269" s="24" t="s">
        <v>788</v>
      </c>
      <c r="E269" s="233">
        <v>630119.02</v>
      </c>
      <c r="F269" s="233">
        <v>315059.51</v>
      </c>
      <c r="G269" s="104">
        <v>236294.63</v>
      </c>
      <c r="J269" s="7"/>
      <c r="K269" s="7"/>
    </row>
    <row r="270" spans="1:11" ht="69.75" customHeight="1" x14ac:dyDescent="0.2">
      <c r="A270" s="232">
        <v>245</v>
      </c>
      <c r="B270" s="35" t="s">
        <v>818</v>
      </c>
      <c r="C270" s="100" t="s">
        <v>280</v>
      </c>
      <c r="D270" s="24" t="s">
        <v>591</v>
      </c>
      <c r="E270" s="233">
        <v>725563.76</v>
      </c>
      <c r="F270" s="233">
        <v>362781.88</v>
      </c>
      <c r="G270" s="104">
        <v>272086.40999999997</v>
      </c>
      <c r="J270" s="7"/>
      <c r="K270" s="7"/>
    </row>
    <row r="271" spans="1:11" ht="69.75" customHeight="1" x14ac:dyDescent="0.2">
      <c r="A271" s="232">
        <v>246</v>
      </c>
      <c r="B271" s="35" t="s">
        <v>739</v>
      </c>
      <c r="C271" s="100" t="s">
        <v>280</v>
      </c>
      <c r="D271" s="24" t="s">
        <v>740</v>
      </c>
      <c r="E271" s="233">
        <v>957674.99</v>
      </c>
      <c r="F271" s="233">
        <v>526721.25</v>
      </c>
      <c r="G271" s="104">
        <v>395040.94</v>
      </c>
      <c r="J271" s="7"/>
      <c r="K271" s="7"/>
    </row>
    <row r="272" spans="1:11" ht="69.75" customHeight="1" x14ac:dyDescent="0.2">
      <c r="A272" s="232">
        <v>247</v>
      </c>
      <c r="B272" s="35" t="s">
        <v>709</v>
      </c>
      <c r="C272" s="100" t="s">
        <v>280</v>
      </c>
      <c r="D272" s="24" t="s">
        <v>591</v>
      </c>
      <c r="E272" s="233">
        <v>748887.91</v>
      </c>
      <c r="F272" s="233">
        <v>374443.95</v>
      </c>
      <c r="G272" s="104">
        <v>280832.96000000002</v>
      </c>
      <c r="J272" s="7"/>
      <c r="K272" s="7"/>
    </row>
    <row r="273" spans="1:11" ht="69.75" customHeight="1" x14ac:dyDescent="0.2">
      <c r="A273" s="232">
        <v>248</v>
      </c>
      <c r="B273" s="35" t="s">
        <v>936</v>
      </c>
      <c r="C273" s="100" t="s">
        <v>280</v>
      </c>
      <c r="D273" s="24" t="s">
        <v>975</v>
      </c>
      <c r="E273" s="233">
        <v>879989.07</v>
      </c>
      <c r="F273" s="233">
        <v>439994.53</v>
      </c>
      <c r="G273" s="104">
        <v>329995.90000000002</v>
      </c>
      <c r="J273" s="7"/>
      <c r="K273" s="7"/>
    </row>
    <row r="274" spans="1:11" ht="69.75" customHeight="1" x14ac:dyDescent="0.2">
      <c r="A274" s="232">
        <v>249</v>
      </c>
      <c r="B274" s="35" t="s">
        <v>755</v>
      </c>
      <c r="C274" s="100" t="s">
        <v>280</v>
      </c>
      <c r="D274" s="24" t="s">
        <v>757</v>
      </c>
      <c r="E274" s="233">
        <v>6753404.7999999998</v>
      </c>
      <c r="F274" s="233">
        <v>3714372.64</v>
      </c>
      <c r="G274" s="104">
        <v>2785779.48</v>
      </c>
      <c r="J274" s="7"/>
      <c r="K274" s="7"/>
    </row>
    <row r="275" spans="1:11" ht="69.75" customHeight="1" x14ac:dyDescent="0.2">
      <c r="A275" s="232">
        <v>250</v>
      </c>
      <c r="B275" s="35" t="s">
        <v>863</v>
      </c>
      <c r="C275" s="100" t="s">
        <v>280</v>
      </c>
      <c r="D275" s="24" t="s">
        <v>976</v>
      </c>
      <c r="E275" s="233">
        <v>1781073.49</v>
      </c>
      <c r="F275" s="233">
        <v>890536.74</v>
      </c>
      <c r="G275" s="104">
        <v>667902.56000000006</v>
      </c>
      <c r="J275" s="7"/>
      <c r="K275" s="7"/>
    </row>
    <row r="276" spans="1:11" ht="69.75" customHeight="1" x14ac:dyDescent="0.2">
      <c r="A276" s="232">
        <v>251</v>
      </c>
      <c r="B276" s="35" t="s">
        <v>909</v>
      </c>
      <c r="C276" s="100" t="s">
        <v>280</v>
      </c>
      <c r="D276" s="24" t="s">
        <v>591</v>
      </c>
      <c r="E276" s="233">
        <v>957631.93</v>
      </c>
      <c r="F276" s="233">
        <v>478815.95999999996</v>
      </c>
      <c r="G276" s="104">
        <v>359111.97</v>
      </c>
      <c r="J276" s="7"/>
      <c r="K276" s="7"/>
    </row>
    <row r="277" spans="1:11" ht="69.75" customHeight="1" x14ac:dyDescent="0.2">
      <c r="A277" s="232">
        <v>252</v>
      </c>
      <c r="B277" s="35" t="s">
        <v>813</v>
      </c>
      <c r="C277" s="100" t="s">
        <v>280</v>
      </c>
      <c r="D277" s="24" t="s">
        <v>816</v>
      </c>
      <c r="E277" s="233">
        <v>3143306.01</v>
      </c>
      <c r="F277" s="233">
        <v>1728818.31</v>
      </c>
      <c r="G277" s="104">
        <v>1296613.73</v>
      </c>
      <c r="J277" s="7"/>
      <c r="K277" s="7"/>
    </row>
    <row r="278" spans="1:11" ht="69.75" customHeight="1" x14ac:dyDescent="0.2">
      <c r="A278" s="232">
        <v>253</v>
      </c>
      <c r="B278" s="35" t="s">
        <v>897</v>
      </c>
      <c r="C278" s="100" t="s">
        <v>280</v>
      </c>
      <c r="D278" s="24" t="s">
        <v>898</v>
      </c>
      <c r="E278" s="233">
        <v>2764923.3</v>
      </c>
      <c r="F278" s="233">
        <v>1520707.82</v>
      </c>
      <c r="G278" s="104">
        <v>1140530.8700000001</v>
      </c>
      <c r="J278" s="7"/>
      <c r="K278" s="7"/>
    </row>
    <row r="279" spans="1:11" ht="69.75" customHeight="1" x14ac:dyDescent="0.2">
      <c r="A279" s="232">
        <v>254</v>
      </c>
      <c r="B279" s="35" t="s">
        <v>820</v>
      </c>
      <c r="C279" s="100" t="s">
        <v>280</v>
      </c>
      <c r="D279" s="24" t="s">
        <v>768</v>
      </c>
      <c r="E279" s="233">
        <v>2958283.27</v>
      </c>
      <c r="F279" s="233">
        <v>1479141.63</v>
      </c>
      <c r="G279" s="104">
        <v>1109356.22</v>
      </c>
      <c r="J279" s="7"/>
      <c r="K279" s="7"/>
    </row>
    <row r="280" spans="1:11" ht="69.75" customHeight="1" x14ac:dyDescent="0.2">
      <c r="A280" s="232">
        <v>255</v>
      </c>
      <c r="B280" s="35" t="s">
        <v>723</v>
      </c>
      <c r="C280" s="100" t="s">
        <v>280</v>
      </c>
      <c r="D280" s="24" t="s">
        <v>724</v>
      </c>
      <c r="E280" s="233">
        <v>603271.84</v>
      </c>
      <c r="F280" s="233">
        <v>285635.92</v>
      </c>
      <c r="G280" s="104">
        <v>214226.94</v>
      </c>
      <c r="J280" s="7"/>
      <c r="K280" s="7"/>
    </row>
    <row r="281" spans="1:11" ht="69.75" customHeight="1" x14ac:dyDescent="0.2">
      <c r="A281" s="232">
        <v>256</v>
      </c>
      <c r="B281" s="35" t="s">
        <v>977</v>
      </c>
      <c r="C281" s="100" t="s">
        <v>280</v>
      </c>
      <c r="D281" s="24" t="s">
        <v>779</v>
      </c>
      <c r="E281" s="233">
        <v>1368995.33</v>
      </c>
      <c r="F281" s="233">
        <v>752947.42999999993</v>
      </c>
      <c r="G281" s="104">
        <v>564710.56999999995</v>
      </c>
      <c r="J281" s="7"/>
      <c r="K281" s="7"/>
    </row>
    <row r="282" spans="1:11" ht="69.75" customHeight="1" x14ac:dyDescent="0.2">
      <c r="A282" s="232">
        <v>257</v>
      </c>
      <c r="B282" s="35" t="s">
        <v>827</v>
      </c>
      <c r="C282" s="100" t="s">
        <v>280</v>
      </c>
      <c r="D282" s="24" t="s">
        <v>156</v>
      </c>
      <c r="E282" s="233">
        <v>6834600</v>
      </c>
      <c r="F282" s="233">
        <v>3759030</v>
      </c>
      <c r="G282" s="104">
        <v>2819272.5</v>
      </c>
      <c r="J282" s="7"/>
      <c r="K282" s="7"/>
    </row>
    <row r="283" spans="1:11" ht="69.75" customHeight="1" x14ac:dyDescent="0.2">
      <c r="A283" s="232">
        <v>258</v>
      </c>
      <c r="B283" s="35" t="s">
        <v>923</v>
      </c>
      <c r="C283" s="100" t="s">
        <v>280</v>
      </c>
      <c r="D283" s="24" t="s">
        <v>568</v>
      </c>
      <c r="E283" s="233">
        <v>1781953.82</v>
      </c>
      <c r="F283" s="233">
        <v>980074.6</v>
      </c>
      <c r="G283" s="104">
        <v>735055.95</v>
      </c>
      <c r="J283" s="7"/>
      <c r="K283" s="7"/>
    </row>
    <row r="284" spans="1:11" ht="69.75" customHeight="1" x14ac:dyDescent="0.2">
      <c r="A284" s="232">
        <v>259</v>
      </c>
      <c r="B284" s="35" t="s">
        <v>699</v>
      </c>
      <c r="C284" s="100" t="s">
        <v>280</v>
      </c>
      <c r="D284" s="24" t="s">
        <v>700</v>
      </c>
      <c r="E284" s="233">
        <v>1160390.6399999999</v>
      </c>
      <c r="F284" s="233">
        <v>580195.31999999995</v>
      </c>
      <c r="G284" s="104">
        <v>435146.49</v>
      </c>
      <c r="J284" s="7"/>
      <c r="K284" s="7"/>
    </row>
    <row r="285" spans="1:11" ht="69.75" customHeight="1" x14ac:dyDescent="0.2">
      <c r="A285" s="232">
        <v>260</v>
      </c>
      <c r="B285" s="35" t="s">
        <v>677</v>
      </c>
      <c r="C285" s="100" t="s">
        <v>280</v>
      </c>
      <c r="D285" s="24" t="s">
        <v>678</v>
      </c>
      <c r="E285" s="233">
        <v>690421.73</v>
      </c>
      <c r="F285" s="233">
        <v>414253.04000000004</v>
      </c>
      <c r="G285" s="104">
        <v>310689.78000000003</v>
      </c>
      <c r="J285" s="7"/>
      <c r="K285" s="7"/>
    </row>
    <row r="286" spans="1:11" ht="69.75" customHeight="1" x14ac:dyDescent="0.2">
      <c r="A286" s="232">
        <v>261</v>
      </c>
      <c r="B286" s="35" t="s">
        <v>838</v>
      </c>
      <c r="C286" s="100" t="s">
        <v>280</v>
      </c>
      <c r="D286" s="24" t="s">
        <v>740</v>
      </c>
      <c r="E286" s="233">
        <v>2377493.9700000002</v>
      </c>
      <c r="F286" s="233">
        <v>1307621.68</v>
      </c>
      <c r="G286" s="104">
        <v>980716.26</v>
      </c>
      <c r="J286" s="7"/>
      <c r="K286" s="7"/>
    </row>
    <row r="287" spans="1:11" ht="69.75" customHeight="1" x14ac:dyDescent="0.2">
      <c r="A287" s="232">
        <v>262</v>
      </c>
      <c r="B287" s="35" t="s">
        <v>922</v>
      </c>
      <c r="C287" s="100" t="s">
        <v>280</v>
      </c>
      <c r="D287" s="24" t="s">
        <v>591</v>
      </c>
      <c r="E287" s="233">
        <v>2227363.42</v>
      </c>
      <c r="F287" s="233">
        <v>1225049.8799999999</v>
      </c>
      <c r="G287" s="104">
        <v>918787.41</v>
      </c>
      <c r="J287" s="7"/>
      <c r="K287" s="7"/>
    </row>
    <row r="288" spans="1:11" ht="69.75" customHeight="1" x14ac:dyDescent="0.2">
      <c r="A288" s="232">
        <v>263</v>
      </c>
      <c r="B288" s="35" t="s">
        <v>750</v>
      </c>
      <c r="C288" s="100" t="s">
        <v>280</v>
      </c>
      <c r="D288" s="14" t="s">
        <v>724</v>
      </c>
      <c r="E288" s="233">
        <v>684592.84</v>
      </c>
      <c r="F288" s="233">
        <v>342296.42000000004</v>
      </c>
      <c r="G288" s="104">
        <v>256722.32</v>
      </c>
      <c r="J288" s="7"/>
      <c r="K288" s="7"/>
    </row>
    <row r="289" spans="1:12" ht="69.75" customHeight="1" x14ac:dyDescent="0.2">
      <c r="A289" s="232">
        <v>264</v>
      </c>
      <c r="B289" s="35" t="s">
        <v>965</v>
      </c>
      <c r="C289" s="100" t="s">
        <v>280</v>
      </c>
      <c r="D289" s="14" t="s">
        <v>966</v>
      </c>
      <c r="E289" s="233">
        <v>1678355.9</v>
      </c>
      <c r="F289" s="233">
        <v>839177.95</v>
      </c>
      <c r="G289" s="104">
        <v>629383.46</v>
      </c>
      <c r="J289" s="7"/>
      <c r="K289" s="7"/>
    </row>
    <row r="290" spans="1:12" ht="69.75" customHeight="1" x14ac:dyDescent="0.2">
      <c r="A290" s="232">
        <v>265</v>
      </c>
      <c r="B290" s="35" t="s">
        <v>744</v>
      </c>
      <c r="C290" s="100" t="s">
        <v>280</v>
      </c>
      <c r="D290" s="14" t="s">
        <v>745</v>
      </c>
      <c r="E290" s="233">
        <v>660656.57999999996</v>
      </c>
      <c r="F290" s="233">
        <v>363361.12</v>
      </c>
      <c r="G290" s="104">
        <v>272520.84000000003</v>
      </c>
      <c r="J290" s="7"/>
      <c r="K290" s="7"/>
    </row>
    <row r="291" spans="1:12" ht="69.75" customHeight="1" x14ac:dyDescent="0.2">
      <c r="A291" s="232">
        <v>266</v>
      </c>
      <c r="B291" s="35" t="s">
        <v>822</v>
      </c>
      <c r="C291" s="100" t="s">
        <v>280</v>
      </c>
      <c r="D291" s="14" t="s">
        <v>568</v>
      </c>
      <c r="E291" s="233">
        <v>1010000</v>
      </c>
      <c r="F291" s="233">
        <v>555500</v>
      </c>
      <c r="G291" s="104">
        <v>416625</v>
      </c>
      <c r="J291" s="7"/>
      <c r="K291" s="7"/>
    </row>
    <row r="292" spans="1:12" ht="69.75" customHeight="1" x14ac:dyDescent="0.2">
      <c r="A292" s="232">
        <v>267</v>
      </c>
      <c r="B292" s="35" t="s">
        <v>675</v>
      </c>
      <c r="C292" s="100" t="s">
        <v>280</v>
      </c>
      <c r="D292" s="14" t="s">
        <v>676</v>
      </c>
      <c r="E292" s="233">
        <v>534183.43999999994</v>
      </c>
      <c r="F292" s="233">
        <v>267091.71999999997</v>
      </c>
      <c r="G292" s="104">
        <v>200318.79</v>
      </c>
      <c r="J292" s="7"/>
      <c r="K292" s="7"/>
    </row>
    <row r="293" spans="1:12" ht="69.75" customHeight="1" x14ac:dyDescent="0.2">
      <c r="A293" s="232">
        <v>268</v>
      </c>
      <c r="B293" s="35" t="s">
        <v>760</v>
      </c>
      <c r="C293" s="100" t="s">
        <v>280</v>
      </c>
      <c r="D293" s="14" t="s">
        <v>665</v>
      </c>
      <c r="E293" s="233">
        <v>894693.91</v>
      </c>
      <c r="F293" s="233">
        <v>492081.65</v>
      </c>
      <c r="G293" s="104">
        <v>369061.24</v>
      </c>
      <c r="J293" s="7"/>
      <c r="K293" s="7"/>
    </row>
    <row r="294" spans="1:12" ht="87.75" customHeight="1" x14ac:dyDescent="0.2">
      <c r="A294" s="232">
        <v>269</v>
      </c>
      <c r="B294" s="19" t="s">
        <v>661</v>
      </c>
      <c r="C294" s="169" t="s">
        <v>280</v>
      </c>
      <c r="D294" s="172" t="s">
        <v>662</v>
      </c>
      <c r="E294" s="125">
        <v>3428134.19</v>
      </c>
      <c r="F294" s="125">
        <v>1714067.09</v>
      </c>
      <c r="G294" s="119">
        <v>1285550.32</v>
      </c>
      <c r="I294" s="7"/>
      <c r="J294" s="7"/>
      <c r="K294" s="7"/>
      <c r="L294" s="7"/>
    </row>
    <row r="295" spans="1:12" ht="90" customHeight="1" x14ac:dyDescent="0.2">
      <c r="A295" s="232">
        <v>270</v>
      </c>
      <c r="B295" s="19" t="s">
        <v>835</v>
      </c>
      <c r="C295" s="169" t="s">
        <v>280</v>
      </c>
      <c r="D295" s="172" t="s">
        <v>836</v>
      </c>
      <c r="E295" s="125">
        <v>2471812.54</v>
      </c>
      <c r="F295" s="125">
        <v>1359496.9</v>
      </c>
      <c r="G295" s="119">
        <v>1019622.68</v>
      </c>
      <c r="I295" s="7"/>
      <c r="J295" s="7"/>
      <c r="K295" s="7"/>
      <c r="L295" s="7"/>
    </row>
    <row r="296" spans="1:12" ht="87.75" customHeight="1" x14ac:dyDescent="0.2">
      <c r="A296" s="232">
        <v>271</v>
      </c>
      <c r="B296" s="19" t="s">
        <v>649</v>
      </c>
      <c r="C296" s="169" t="s">
        <v>280</v>
      </c>
      <c r="D296" s="172" t="s">
        <v>187</v>
      </c>
      <c r="E296" s="125">
        <v>3353505.86</v>
      </c>
      <c r="F296" s="125">
        <v>1676752.93</v>
      </c>
      <c r="G296" s="119">
        <v>1257564.7</v>
      </c>
      <c r="I296" s="7"/>
      <c r="J296" s="7"/>
      <c r="K296" s="7"/>
      <c r="L296" s="7"/>
    </row>
    <row r="297" spans="1:12" ht="90" customHeight="1" x14ac:dyDescent="0.2">
      <c r="A297" s="232">
        <v>272</v>
      </c>
      <c r="B297" s="19" t="s">
        <v>848</v>
      </c>
      <c r="C297" s="169" t="s">
        <v>280</v>
      </c>
      <c r="D297" s="172" t="s">
        <v>849</v>
      </c>
      <c r="E297" s="125">
        <v>1952235.22</v>
      </c>
      <c r="F297" s="125">
        <v>956117.61</v>
      </c>
      <c r="G297" s="119">
        <v>717088.21</v>
      </c>
      <c r="I297" s="7"/>
      <c r="J297" s="7"/>
      <c r="K297" s="7"/>
      <c r="L297" s="7"/>
    </row>
    <row r="298" spans="1:12" ht="90" customHeight="1" x14ac:dyDescent="0.2">
      <c r="A298" s="232">
        <v>273</v>
      </c>
      <c r="B298" s="15" t="s">
        <v>814</v>
      </c>
      <c r="C298" s="171" t="s">
        <v>280</v>
      </c>
      <c r="D298" s="173" t="s">
        <v>817</v>
      </c>
      <c r="E298" s="123">
        <v>6834600</v>
      </c>
      <c r="F298" s="123">
        <v>3759030</v>
      </c>
      <c r="G298" s="124">
        <v>2819272.5</v>
      </c>
      <c r="I298" s="7"/>
      <c r="J298" s="7"/>
      <c r="K298" s="7"/>
      <c r="L298" s="7"/>
    </row>
    <row r="299" spans="1:12" ht="90" customHeight="1" x14ac:dyDescent="0.2">
      <c r="A299" s="232">
        <v>274</v>
      </c>
      <c r="B299" s="19" t="s">
        <v>847</v>
      </c>
      <c r="C299" s="169" t="s">
        <v>280</v>
      </c>
      <c r="D299" s="172" t="s">
        <v>836</v>
      </c>
      <c r="E299" s="125">
        <v>6543312.5700000003</v>
      </c>
      <c r="F299" s="125">
        <v>3271656.28</v>
      </c>
      <c r="G299" s="119">
        <v>2453742.21</v>
      </c>
      <c r="H299" s="238"/>
      <c r="I299" s="7"/>
      <c r="J299" s="7"/>
      <c r="K299" s="7"/>
      <c r="L299" s="7"/>
    </row>
    <row r="300" spans="1:12" ht="72.75" customHeight="1" x14ac:dyDescent="0.2">
      <c r="A300" s="232">
        <v>275</v>
      </c>
      <c r="B300" s="19" t="s">
        <v>706</v>
      </c>
      <c r="C300" s="169" t="s">
        <v>280</v>
      </c>
      <c r="D300" s="172" t="s">
        <v>707</v>
      </c>
      <c r="E300" s="125">
        <v>1670610.5</v>
      </c>
      <c r="F300" s="125">
        <v>835305.25</v>
      </c>
      <c r="G300" s="119">
        <v>626478.93999999994</v>
      </c>
      <c r="I300" s="7"/>
      <c r="J300" s="7"/>
      <c r="K300" s="7"/>
      <c r="L300" s="7"/>
    </row>
    <row r="301" spans="1:12" ht="72.75" customHeight="1" x14ac:dyDescent="0.2">
      <c r="A301" s="232">
        <v>276</v>
      </c>
      <c r="B301" s="19" t="s">
        <v>690</v>
      </c>
      <c r="C301" s="169" t="s">
        <v>280</v>
      </c>
      <c r="D301" s="172" t="s">
        <v>691</v>
      </c>
      <c r="E301" s="125">
        <v>799876.62</v>
      </c>
      <c r="F301" s="125">
        <v>399938.31</v>
      </c>
      <c r="G301" s="119">
        <v>299953.73</v>
      </c>
      <c r="H301" s="238"/>
      <c r="I301" s="7"/>
      <c r="J301" s="7"/>
      <c r="K301" s="7"/>
      <c r="L301" s="7"/>
    </row>
    <row r="302" spans="1:12" ht="90" customHeight="1" x14ac:dyDescent="0.2">
      <c r="A302" s="232">
        <v>277</v>
      </c>
      <c r="B302" s="15" t="s">
        <v>828</v>
      </c>
      <c r="C302" s="171" t="s">
        <v>280</v>
      </c>
      <c r="D302" s="173" t="s">
        <v>829</v>
      </c>
      <c r="E302" s="123">
        <v>1113342.71</v>
      </c>
      <c r="F302" s="123">
        <v>612338.49</v>
      </c>
      <c r="G302" s="124">
        <v>459253.87</v>
      </c>
      <c r="I302" s="7"/>
      <c r="J302" s="7"/>
      <c r="K302" s="7"/>
      <c r="L302" s="7"/>
    </row>
    <row r="303" spans="1:12" ht="126.75" customHeight="1" x14ac:dyDescent="0.2">
      <c r="A303" s="232">
        <v>278</v>
      </c>
      <c r="B303" s="15" t="s">
        <v>754</v>
      </c>
      <c r="C303" s="171" t="s">
        <v>280</v>
      </c>
      <c r="D303" s="173" t="s">
        <v>732</v>
      </c>
      <c r="E303" s="228">
        <v>1007508.98</v>
      </c>
      <c r="F303" s="228">
        <v>503754.49</v>
      </c>
      <c r="G303" s="48">
        <v>377815.87</v>
      </c>
      <c r="I303" s="7"/>
      <c r="J303" s="7"/>
      <c r="K303" s="7"/>
      <c r="L303" s="7"/>
    </row>
    <row r="304" spans="1:12" ht="87.75" customHeight="1" x14ac:dyDescent="0.2">
      <c r="A304" s="232">
        <v>279</v>
      </c>
      <c r="B304" s="15" t="s">
        <v>664</v>
      </c>
      <c r="C304" s="171" t="s">
        <v>280</v>
      </c>
      <c r="D304" s="173" t="s">
        <v>665</v>
      </c>
      <c r="E304" s="123">
        <v>511915.02</v>
      </c>
      <c r="F304" s="123">
        <v>255957.51</v>
      </c>
      <c r="G304" s="124">
        <v>191968.13</v>
      </c>
      <c r="H304" s="238"/>
      <c r="I304" s="7"/>
      <c r="J304" s="7"/>
      <c r="K304" s="7"/>
      <c r="L304" s="7"/>
    </row>
    <row r="305" spans="1:12" ht="87.75" customHeight="1" x14ac:dyDescent="0.2">
      <c r="A305" s="232">
        <v>280</v>
      </c>
      <c r="B305" s="168" t="s">
        <v>626</v>
      </c>
      <c r="C305" s="169" t="s">
        <v>280</v>
      </c>
      <c r="D305" s="172" t="s">
        <v>627</v>
      </c>
      <c r="E305" s="125">
        <v>6766049.0999999996</v>
      </c>
      <c r="F305" s="125">
        <v>3383024.5500000003</v>
      </c>
      <c r="G305" s="119">
        <v>2537268.41</v>
      </c>
      <c r="I305" s="7"/>
      <c r="J305" s="7"/>
      <c r="K305" s="7"/>
      <c r="L305" s="7"/>
    </row>
    <row r="306" spans="1:12" ht="90" customHeight="1" x14ac:dyDescent="0.2">
      <c r="A306" s="232">
        <v>281</v>
      </c>
      <c r="B306" s="19" t="s">
        <v>853</v>
      </c>
      <c r="C306" s="169" t="s">
        <v>280</v>
      </c>
      <c r="D306" s="172" t="s">
        <v>632</v>
      </c>
      <c r="E306" s="125">
        <v>3108161.89</v>
      </c>
      <c r="F306" s="125">
        <v>1709489.04</v>
      </c>
      <c r="G306" s="119">
        <v>1282116.78</v>
      </c>
      <c r="I306" s="7"/>
      <c r="J306" s="7"/>
      <c r="K306" s="7"/>
      <c r="L306" s="7"/>
    </row>
    <row r="307" spans="1:12" ht="90" customHeight="1" x14ac:dyDescent="0.2">
      <c r="A307" s="232">
        <v>282</v>
      </c>
      <c r="B307" s="15" t="s">
        <v>808</v>
      </c>
      <c r="C307" s="171" t="s">
        <v>280</v>
      </c>
      <c r="D307" s="173" t="s">
        <v>187</v>
      </c>
      <c r="E307" s="123">
        <v>6736950</v>
      </c>
      <c r="F307" s="123">
        <v>3705322.5</v>
      </c>
      <c r="G307" s="123">
        <v>2778991.88</v>
      </c>
      <c r="I307" s="7"/>
      <c r="J307" s="7"/>
      <c r="K307" s="7"/>
      <c r="L307" s="7"/>
    </row>
    <row r="308" spans="1:12" ht="90" customHeight="1" x14ac:dyDescent="0.2">
      <c r="A308" s="232">
        <v>283</v>
      </c>
      <c r="B308" s="15" t="s">
        <v>858</v>
      </c>
      <c r="C308" s="171" t="s">
        <v>280</v>
      </c>
      <c r="D308" s="173" t="s">
        <v>591</v>
      </c>
      <c r="E308" s="123">
        <v>771140.34</v>
      </c>
      <c r="F308" s="123">
        <v>424127.19</v>
      </c>
      <c r="G308" s="123">
        <v>318095.39</v>
      </c>
      <c r="I308" s="7"/>
      <c r="J308" s="7"/>
      <c r="K308" s="7"/>
      <c r="L308" s="7"/>
    </row>
    <row r="309" spans="1:12" ht="90" customHeight="1" x14ac:dyDescent="0.2">
      <c r="A309" s="232">
        <v>284</v>
      </c>
      <c r="B309" s="15" t="s">
        <v>789</v>
      </c>
      <c r="C309" s="171" t="s">
        <v>280</v>
      </c>
      <c r="D309" s="173" t="s">
        <v>771</v>
      </c>
      <c r="E309" s="123">
        <v>1266524.33</v>
      </c>
      <c r="F309" s="123">
        <v>633262.16</v>
      </c>
      <c r="G309" s="123">
        <v>474946.62</v>
      </c>
      <c r="I309" s="7"/>
      <c r="J309" s="7"/>
      <c r="K309" s="7"/>
      <c r="L309" s="7"/>
    </row>
    <row r="310" spans="1:12" ht="90" customHeight="1" x14ac:dyDescent="0.2">
      <c r="A310" s="232">
        <v>285</v>
      </c>
      <c r="B310" s="19" t="s">
        <v>752</v>
      </c>
      <c r="C310" s="169" t="s">
        <v>280</v>
      </c>
      <c r="D310" s="172" t="s">
        <v>210</v>
      </c>
      <c r="E310" s="125">
        <v>4090051.58</v>
      </c>
      <c r="F310" s="125">
        <v>2249528.37</v>
      </c>
      <c r="G310" s="125">
        <v>1687146.28</v>
      </c>
      <c r="I310" s="7"/>
      <c r="J310" s="7"/>
      <c r="K310" s="7"/>
      <c r="L310" s="7"/>
    </row>
    <row r="311" spans="1:12" ht="90" customHeight="1" x14ac:dyDescent="0.2">
      <c r="A311" s="232">
        <v>286</v>
      </c>
      <c r="B311" s="15" t="s">
        <v>791</v>
      </c>
      <c r="C311" s="171" t="s">
        <v>280</v>
      </c>
      <c r="D311" s="173" t="s">
        <v>792</v>
      </c>
      <c r="E311" s="123">
        <v>3352123.31</v>
      </c>
      <c r="F311" s="123">
        <v>1843667.82</v>
      </c>
      <c r="G311" s="123">
        <v>1382750.87</v>
      </c>
      <c r="I311" s="7"/>
      <c r="J311" s="7"/>
      <c r="K311" s="7"/>
      <c r="L311" s="7"/>
    </row>
    <row r="312" spans="1:12" ht="90" customHeight="1" x14ac:dyDescent="0.2">
      <c r="A312" s="232">
        <v>287</v>
      </c>
      <c r="B312" s="15" t="s">
        <v>937</v>
      </c>
      <c r="C312" s="171" t="s">
        <v>280</v>
      </c>
      <c r="D312" s="173" t="s">
        <v>938</v>
      </c>
      <c r="E312" s="123">
        <v>6736140</v>
      </c>
      <c r="F312" s="123">
        <v>3704877</v>
      </c>
      <c r="G312" s="123">
        <v>2778657.75</v>
      </c>
      <c r="I312" s="7"/>
      <c r="J312" s="7"/>
      <c r="K312" s="7"/>
      <c r="L312" s="7"/>
    </row>
    <row r="313" spans="1:12" ht="90" customHeight="1" x14ac:dyDescent="0.2">
      <c r="A313" s="232">
        <v>288</v>
      </c>
      <c r="B313" s="15" t="s">
        <v>964</v>
      </c>
      <c r="C313" s="171" t="s">
        <v>280</v>
      </c>
      <c r="D313" s="173" t="s">
        <v>591</v>
      </c>
      <c r="E313" s="123">
        <v>3411610.77</v>
      </c>
      <c r="F313" s="123">
        <v>1705805.38</v>
      </c>
      <c r="G313" s="123">
        <v>1279354.04</v>
      </c>
      <c r="I313" s="7"/>
      <c r="J313" s="7"/>
      <c r="K313" s="7"/>
      <c r="L313" s="7"/>
    </row>
    <row r="314" spans="1:12" ht="90" customHeight="1" x14ac:dyDescent="0.2">
      <c r="A314" s="232">
        <v>289</v>
      </c>
      <c r="B314" s="15" t="s">
        <v>833</v>
      </c>
      <c r="C314" s="171" t="s">
        <v>280</v>
      </c>
      <c r="D314" s="173" t="s">
        <v>834</v>
      </c>
      <c r="E314" s="123">
        <v>1215110.8999999999</v>
      </c>
      <c r="F314" s="123">
        <v>607555.44999999995</v>
      </c>
      <c r="G314" s="123">
        <v>455666.59</v>
      </c>
      <c r="I314" s="7"/>
      <c r="J314" s="7"/>
      <c r="K314" s="7"/>
      <c r="L314" s="7"/>
    </row>
    <row r="315" spans="1:12" ht="90" customHeight="1" x14ac:dyDescent="0.2">
      <c r="A315" s="232">
        <v>290</v>
      </c>
      <c r="B315" s="15" t="s">
        <v>552</v>
      </c>
      <c r="C315" s="171" t="s">
        <v>280</v>
      </c>
      <c r="D315" s="173" t="s">
        <v>553</v>
      </c>
      <c r="E315" s="123">
        <v>1993406.39</v>
      </c>
      <c r="F315" s="123">
        <v>1096373.51</v>
      </c>
      <c r="G315" s="123">
        <v>822280.13</v>
      </c>
      <c r="I315" s="7"/>
      <c r="J315" s="7"/>
      <c r="K315" s="7"/>
      <c r="L315" s="7"/>
    </row>
    <row r="316" spans="1:12" ht="90" customHeight="1" x14ac:dyDescent="0.2">
      <c r="A316" s="232">
        <v>291</v>
      </c>
      <c r="B316" s="15" t="s">
        <v>797</v>
      </c>
      <c r="C316" s="171" t="s">
        <v>280</v>
      </c>
      <c r="D316" s="173" t="s">
        <v>798</v>
      </c>
      <c r="E316" s="123">
        <v>4266459.9800000004</v>
      </c>
      <c r="F316" s="123">
        <v>2133229.9900000002</v>
      </c>
      <c r="G316" s="123">
        <v>1599922.49</v>
      </c>
      <c r="I316" s="7"/>
      <c r="J316" s="7"/>
      <c r="K316" s="7"/>
      <c r="L316" s="7"/>
    </row>
    <row r="317" spans="1:12" ht="90" customHeight="1" x14ac:dyDescent="0.2">
      <c r="A317" s="232">
        <v>292</v>
      </c>
      <c r="B317" s="15" t="s">
        <v>824</v>
      </c>
      <c r="C317" s="171" t="s">
        <v>280</v>
      </c>
      <c r="D317" s="173" t="s">
        <v>691</v>
      </c>
      <c r="E317" s="123">
        <v>1245690.53</v>
      </c>
      <c r="F317" s="123">
        <v>685129.79</v>
      </c>
      <c r="G317" s="123">
        <v>513847.34</v>
      </c>
      <c r="I317" s="7"/>
      <c r="J317" s="7"/>
      <c r="K317" s="7"/>
      <c r="L317" s="7"/>
    </row>
    <row r="318" spans="1:12" ht="90" customHeight="1" x14ac:dyDescent="0.2">
      <c r="A318" s="232">
        <v>293</v>
      </c>
      <c r="B318" s="15" t="s">
        <v>842</v>
      </c>
      <c r="C318" s="171" t="s">
        <v>280</v>
      </c>
      <c r="D318" s="173" t="s">
        <v>207</v>
      </c>
      <c r="E318" s="123">
        <v>6736140</v>
      </c>
      <c r="F318" s="123">
        <v>3368070</v>
      </c>
      <c r="G318" s="123">
        <v>2526052.5</v>
      </c>
      <c r="I318" s="7"/>
      <c r="J318" s="7"/>
      <c r="K318" s="7"/>
      <c r="L318" s="7"/>
    </row>
    <row r="319" spans="1:12" ht="90" customHeight="1" x14ac:dyDescent="0.2">
      <c r="A319" s="232">
        <v>294</v>
      </c>
      <c r="B319" s="15" t="s">
        <v>825</v>
      </c>
      <c r="C319" s="171" t="s">
        <v>280</v>
      </c>
      <c r="D319" s="173" t="s">
        <v>662</v>
      </c>
      <c r="E319" s="123">
        <v>2445069.77</v>
      </c>
      <c r="F319" s="123">
        <v>1222534.8799999999</v>
      </c>
      <c r="G319" s="123">
        <v>916901.16</v>
      </c>
      <c r="I319" s="7"/>
      <c r="J319" s="7"/>
      <c r="K319" s="7"/>
      <c r="L319" s="7"/>
    </row>
    <row r="320" spans="1:12" ht="90" customHeight="1" x14ac:dyDescent="0.2">
      <c r="A320" s="232">
        <v>295</v>
      </c>
      <c r="B320" s="15" t="s">
        <v>860</v>
      </c>
      <c r="C320" s="171" t="s">
        <v>280</v>
      </c>
      <c r="D320" s="173" t="s">
        <v>861</v>
      </c>
      <c r="E320" s="123">
        <v>3131723.71</v>
      </c>
      <c r="F320" s="123">
        <v>1565861.85</v>
      </c>
      <c r="G320" s="123">
        <v>1174396.3899999999</v>
      </c>
      <c r="I320" s="7"/>
      <c r="J320" s="7"/>
      <c r="K320" s="7"/>
      <c r="L320" s="7"/>
    </row>
    <row r="321" spans="1:11" ht="30.75" customHeight="1" thickBot="1" x14ac:dyDescent="0.25">
      <c r="A321" s="287" t="s">
        <v>642</v>
      </c>
      <c r="B321" s="288"/>
      <c r="C321" s="51">
        <f>COUNTA(C203:C320)</f>
        <v>118</v>
      </c>
      <c r="D321" s="52"/>
      <c r="E321" s="53">
        <f>SUM(E203:E320)</f>
        <v>228160426</v>
      </c>
      <c r="F321" s="53">
        <f t="shared" ref="F321:G321" si="8">SUM(F203:F320)</f>
        <v>118902478.83000003</v>
      </c>
      <c r="G321" s="53">
        <f t="shared" si="8"/>
        <v>89176859.239999995</v>
      </c>
      <c r="J321" s="7"/>
      <c r="K321" s="7"/>
    </row>
    <row r="322" spans="1:11" ht="30.75" customHeight="1" thickBot="1" x14ac:dyDescent="0.25">
      <c r="A322" s="277" t="s">
        <v>643</v>
      </c>
      <c r="B322" s="278"/>
      <c r="C322" s="278"/>
      <c r="D322" s="278"/>
      <c r="E322" s="278"/>
      <c r="F322" s="278"/>
      <c r="G322" s="279"/>
      <c r="J322" s="7"/>
      <c r="K322" s="7"/>
    </row>
    <row r="323" spans="1:11" ht="57.75" customHeight="1" x14ac:dyDescent="0.2">
      <c r="A323" s="138">
        <v>296</v>
      </c>
      <c r="B323" s="201" t="s">
        <v>590</v>
      </c>
      <c r="C323" s="133" t="s">
        <v>281</v>
      </c>
      <c r="D323" s="134" t="s">
        <v>594</v>
      </c>
      <c r="E323" s="202">
        <v>651978.4</v>
      </c>
      <c r="F323" s="202">
        <v>325989.2</v>
      </c>
      <c r="G323" s="203">
        <v>244491.9</v>
      </c>
      <c r="J323" s="7"/>
      <c r="K323" s="7"/>
    </row>
    <row r="324" spans="1:11" ht="144" customHeight="1" x14ac:dyDescent="0.2">
      <c r="A324" s="138">
        <v>297</v>
      </c>
      <c r="B324" s="15" t="s">
        <v>454</v>
      </c>
      <c r="C324" s="121" t="s">
        <v>281</v>
      </c>
      <c r="D324" s="14" t="s">
        <v>455</v>
      </c>
      <c r="E324" s="123">
        <v>3663431.97</v>
      </c>
      <c r="F324" s="123">
        <v>1831715.98</v>
      </c>
      <c r="G324" s="124">
        <v>1373786.99</v>
      </c>
      <c r="J324" s="7"/>
      <c r="K324" s="7"/>
    </row>
    <row r="325" spans="1:11" ht="80.25" customHeight="1" x14ac:dyDescent="0.2">
      <c r="A325" s="138">
        <v>298</v>
      </c>
      <c r="B325" s="178" t="s">
        <v>616</v>
      </c>
      <c r="C325" s="183" t="s">
        <v>281</v>
      </c>
      <c r="D325" s="141" t="s">
        <v>594</v>
      </c>
      <c r="E325" s="181">
        <v>1707849.5</v>
      </c>
      <c r="F325" s="181">
        <v>853924.75</v>
      </c>
      <c r="G325" s="182">
        <v>640443.56000000006</v>
      </c>
      <c r="J325" s="7"/>
      <c r="K325" s="7"/>
    </row>
    <row r="326" spans="1:11" ht="80.25" customHeight="1" x14ac:dyDescent="0.2">
      <c r="A326" s="138">
        <v>299</v>
      </c>
      <c r="B326" s="15" t="s">
        <v>476</v>
      </c>
      <c r="C326" s="121" t="s">
        <v>281</v>
      </c>
      <c r="D326" s="14" t="s">
        <v>357</v>
      </c>
      <c r="E326" s="123">
        <v>22782000</v>
      </c>
      <c r="F326" s="123">
        <v>11391000</v>
      </c>
      <c r="G326" s="124">
        <v>8543250</v>
      </c>
      <c r="J326" s="7"/>
      <c r="K326" s="7"/>
    </row>
    <row r="327" spans="1:11" ht="80.25" customHeight="1" x14ac:dyDescent="0.2">
      <c r="A327" s="138">
        <v>300</v>
      </c>
      <c r="B327" s="82" t="s">
        <v>460</v>
      </c>
      <c r="C327" s="165" t="s">
        <v>281</v>
      </c>
      <c r="D327" s="222" t="s">
        <v>461</v>
      </c>
      <c r="E327" s="166">
        <v>565036.80000000005</v>
      </c>
      <c r="F327" s="166">
        <v>282518.40000000002</v>
      </c>
      <c r="G327" s="167">
        <v>211888.8</v>
      </c>
      <c r="J327" s="7"/>
      <c r="K327" s="7"/>
    </row>
    <row r="328" spans="1:11" ht="120" customHeight="1" x14ac:dyDescent="0.2">
      <c r="A328" s="138">
        <v>301</v>
      </c>
      <c r="B328" s="15" t="s">
        <v>502</v>
      </c>
      <c r="C328" s="121" t="s">
        <v>281</v>
      </c>
      <c r="D328" s="14" t="s">
        <v>377</v>
      </c>
      <c r="E328" s="123">
        <v>6805160.79</v>
      </c>
      <c r="F328" s="123">
        <v>3402580.39</v>
      </c>
      <c r="G328" s="124">
        <v>2551935.29</v>
      </c>
      <c r="J328" s="7"/>
      <c r="K328" s="7"/>
    </row>
    <row r="329" spans="1:11" ht="81.75" customHeight="1" x14ac:dyDescent="0.2">
      <c r="A329" s="138">
        <v>302</v>
      </c>
      <c r="B329" s="178" t="s">
        <v>588</v>
      </c>
      <c r="C329" s="183" t="s">
        <v>281</v>
      </c>
      <c r="D329" s="141" t="s">
        <v>523</v>
      </c>
      <c r="E329" s="181">
        <v>1773332.86</v>
      </c>
      <c r="F329" s="181">
        <v>886666.42999999993</v>
      </c>
      <c r="G329" s="182">
        <v>664999.81999999995</v>
      </c>
      <c r="J329" s="7"/>
      <c r="K329" s="7"/>
    </row>
    <row r="330" spans="1:11" ht="81.75" customHeight="1" x14ac:dyDescent="0.2">
      <c r="A330" s="138">
        <v>303</v>
      </c>
      <c r="B330" s="15" t="s">
        <v>601</v>
      </c>
      <c r="C330" s="121" t="s">
        <v>281</v>
      </c>
      <c r="D330" s="14" t="s">
        <v>968</v>
      </c>
      <c r="E330" s="123">
        <v>2231692.46</v>
      </c>
      <c r="F330" s="123">
        <v>1115846.23</v>
      </c>
      <c r="G330" s="124">
        <v>836884.67</v>
      </c>
      <c r="J330" s="7"/>
      <c r="K330" s="7"/>
    </row>
    <row r="331" spans="1:11" ht="81.75" customHeight="1" x14ac:dyDescent="0.2">
      <c r="A331" s="138">
        <v>304</v>
      </c>
      <c r="B331" s="178" t="s">
        <v>522</v>
      </c>
      <c r="C331" s="183" t="s">
        <v>281</v>
      </c>
      <c r="D331" s="141" t="s">
        <v>523</v>
      </c>
      <c r="E331" s="181">
        <v>2559252.27</v>
      </c>
      <c r="F331" s="181">
        <v>1279626.1299999999</v>
      </c>
      <c r="G331" s="182">
        <v>959719.6</v>
      </c>
      <c r="J331" s="7"/>
      <c r="K331" s="7"/>
    </row>
    <row r="332" spans="1:11" ht="81.75" customHeight="1" x14ac:dyDescent="0.2">
      <c r="A332" s="138">
        <v>305</v>
      </c>
      <c r="B332" s="15" t="s">
        <v>546</v>
      </c>
      <c r="C332" s="121" t="s">
        <v>281</v>
      </c>
      <c r="D332" s="14" t="s">
        <v>547</v>
      </c>
      <c r="E332" s="123">
        <v>2678542</v>
      </c>
      <c r="F332" s="123">
        <v>1339271</v>
      </c>
      <c r="G332" s="124">
        <v>1004453.25</v>
      </c>
      <c r="J332" s="7"/>
      <c r="K332" s="7"/>
    </row>
    <row r="333" spans="1:11" ht="81.75" customHeight="1" x14ac:dyDescent="0.2">
      <c r="A333" s="138">
        <v>306</v>
      </c>
      <c r="B333" s="178" t="s">
        <v>532</v>
      </c>
      <c r="C333" s="183" t="s">
        <v>281</v>
      </c>
      <c r="D333" s="141" t="s">
        <v>377</v>
      </c>
      <c r="E333" s="181">
        <v>2704076.5</v>
      </c>
      <c r="F333" s="181">
        <v>1352038.25</v>
      </c>
      <c r="G333" s="182">
        <v>1014028.69</v>
      </c>
      <c r="J333" s="7"/>
      <c r="K333" s="7"/>
    </row>
    <row r="334" spans="1:11" ht="81.75" customHeight="1" x14ac:dyDescent="0.2">
      <c r="A334" s="138">
        <v>307</v>
      </c>
      <c r="B334" s="15" t="s">
        <v>608</v>
      </c>
      <c r="C334" s="121" t="s">
        <v>281</v>
      </c>
      <c r="D334" s="14" t="s">
        <v>226</v>
      </c>
      <c r="E334" s="123">
        <v>2600632.04</v>
      </c>
      <c r="F334" s="123">
        <v>1300316.02</v>
      </c>
      <c r="G334" s="124">
        <v>975237.02</v>
      </c>
      <c r="J334" s="7"/>
      <c r="K334" s="7"/>
    </row>
    <row r="335" spans="1:11" ht="81.75" customHeight="1" x14ac:dyDescent="0.2">
      <c r="A335" s="138">
        <v>308</v>
      </c>
      <c r="B335" s="178" t="s">
        <v>519</v>
      </c>
      <c r="C335" s="183" t="s">
        <v>281</v>
      </c>
      <c r="D335" s="222" t="s">
        <v>377</v>
      </c>
      <c r="E335" s="181">
        <v>17626406.66</v>
      </c>
      <c r="F335" s="181">
        <v>8813203.3300000001</v>
      </c>
      <c r="G335" s="182">
        <v>6609902.5</v>
      </c>
      <c r="J335" s="7"/>
      <c r="K335" s="7"/>
    </row>
    <row r="336" spans="1:11" ht="81.75" customHeight="1" x14ac:dyDescent="0.2">
      <c r="A336" s="138">
        <v>309</v>
      </c>
      <c r="B336" s="15" t="s">
        <v>483</v>
      </c>
      <c r="C336" s="121" t="s">
        <v>281</v>
      </c>
      <c r="D336" s="14" t="s">
        <v>357</v>
      </c>
      <c r="E336" s="123">
        <v>9912910</v>
      </c>
      <c r="F336" s="123">
        <v>4956455</v>
      </c>
      <c r="G336" s="124">
        <v>3717341.25</v>
      </c>
      <c r="J336" s="7"/>
      <c r="K336" s="7"/>
    </row>
    <row r="337" spans="1:12" ht="81.75" customHeight="1" x14ac:dyDescent="0.2">
      <c r="A337" s="138">
        <v>310</v>
      </c>
      <c r="B337" s="178" t="s">
        <v>527</v>
      </c>
      <c r="C337" s="183" t="s">
        <v>281</v>
      </c>
      <c r="D337" s="222" t="s">
        <v>68</v>
      </c>
      <c r="E337" s="181">
        <v>18136287.02</v>
      </c>
      <c r="F337" s="181">
        <v>9068143.5099999998</v>
      </c>
      <c r="G337" s="182">
        <v>6801107.6299999999</v>
      </c>
      <c r="J337" s="7"/>
      <c r="K337" s="7"/>
    </row>
    <row r="338" spans="1:12" ht="81.75" customHeight="1" x14ac:dyDescent="0.2">
      <c r="A338" s="138">
        <v>311</v>
      </c>
      <c r="B338" s="15" t="s">
        <v>710</v>
      </c>
      <c r="C338" s="121" t="s">
        <v>281</v>
      </c>
      <c r="D338" s="14" t="s">
        <v>523</v>
      </c>
      <c r="E338" s="123">
        <v>1355223.29</v>
      </c>
      <c r="F338" s="123">
        <v>677611.64</v>
      </c>
      <c r="G338" s="124">
        <v>508208.73</v>
      </c>
      <c r="J338" s="7"/>
      <c r="K338" s="7"/>
    </row>
    <row r="339" spans="1:12" ht="81.75" customHeight="1" x14ac:dyDescent="0.2">
      <c r="A339" s="138">
        <v>312</v>
      </c>
      <c r="B339" s="23" t="s">
        <v>668</v>
      </c>
      <c r="C339" s="165" t="s">
        <v>281</v>
      </c>
      <c r="D339" s="222" t="s">
        <v>974</v>
      </c>
      <c r="E339" s="166">
        <v>2739246.86</v>
      </c>
      <c r="F339" s="166">
        <v>1369623.43</v>
      </c>
      <c r="G339" s="167">
        <v>1027217.57</v>
      </c>
      <c r="J339" s="7"/>
      <c r="K339" s="7"/>
    </row>
    <row r="340" spans="1:12" ht="247.5" customHeight="1" x14ac:dyDescent="0.2">
      <c r="A340" s="138">
        <v>313</v>
      </c>
      <c r="B340" s="184" t="s">
        <v>693</v>
      </c>
      <c r="C340" s="179" t="s">
        <v>281</v>
      </c>
      <c r="D340" s="180" t="s">
        <v>443</v>
      </c>
      <c r="E340" s="181">
        <v>3518164.81</v>
      </c>
      <c r="F340" s="181">
        <v>1759082.4</v>
      </c>
      <c r="G340" s="182">
        <v>1319311.8</v>
      </c>
      <c r="H340" s="238"/>
      <c r="I340" s="88"/>
    </row>
    <row r="341" spans="1:12" ht="75.75" customHeight="1" x14ac:dyDescent="0.2">
      <c r="A341" s="138">
        <v>314</v>
      </c>
      <c r="B341" s="19" t="s">
        <v>979</v>
      </c>
      <c r="C341" s="100" t="s">
        <v>281</v>
      </c>
      <c r="D341" s="24" t="s">
        <v>484</v>
      </c>
      <c r="E341" s="125">
        <v>17867587.780000001</v>
      </c>
      <c r="F341" s="125">
        <v>8933793.8900000006</v>
      </c>
      <c r="G341" s="119">
        <v>6700345.4199999999</v>
      </c>
      <c r="H341" s="238"/>
      <c r="I341" s="7"/>
      <c r="J341" s="7"/>
      <c r="K341" s="7"/>
      <c r="L341" s="7"/>
    </row>
    <row r="342" spans="1:12" ht="75.75" customHeight="1" x14ac:dyDescent="0.2">
      <c r="A342" s="138">
        <v>315</v>
      </c>
      <c r="B342" s="15" t="s">
        <v>589</v>
      </c>
      <c r="C342" s="121" t="s">
        <v>281</v>
      </c>
      <c r="D342" s="14" t="s">
        <v>68</v>
      </c>
      <c r="E342" s="123">
        <v>18084736.390000001</v>
      </c>
      <c r="F342" s="123">
        <v>9042368.1999999993</v>
      </c>
      <c r="G342" s="123">
        <v>6781776.1500000004</v>
      </c>
      <c r="H342" s="238"/>
      <c r="I342" s="7"/>
      <c r="J342" s="7"/>
      <c r="K342" s="7"/>
      <c r="L342" s="7"/>
    </row>
    <row r="343" spans="1:12" ht="75.75" customHeight="1" x14ac:dyDescent="0.2">
      <c r="A343" s="138">
        <v>316</v>
      </c>
      <c r="B343" s="15" t="s">
        <v>474</v>
      </c>
      <c r="C343" s="121" t="s">
        <v>281</v>
      </c>
      <c r="D343" s="14" t="s">
        <v>73</v>
      </c>
      <c r="E343" s="123">
        <v>16576027.970000001</v>
      </c>
      <c r="F343" s="123">
        <v>8288013.9800000004</v>
      </c>
      <c r="G343" s="123">
        <v>6216010.4900000002</v>
      </c>
      <c r="H343" s="238"/>
      <c r="I343" s="7"/>
      <c r="J343" s="7"/>
      <c r="K343" s="7"/>
      <c r="L343" s="7"/>
    </row>
    <row r="344" spans="1:12" ht="30.75" customHeight="1" thickBot="1" x14ac:dyDescent="0.25">
      <c r="A344" s="287" t="s">
        <v>648</v>
      </c>
      <c r="B344" s="288"/>
      <c r="C344" s="51">
        <f>COUNTA(C323:C343)</f>
        <v>21</v>
      </c>
      <c r="D344" s="52"/>
      <c r="E344" s="53">
        <f>SUM(E323:E343)</f>
        <v>156539576.37</v>
      </c>
      <c r="F344" s="53">
        <f t="shared" ref="F344:G344" si="9">SUM(F323:F343)</f>
        <v>78269788.159999996</v>
      </c>
      <c r="G344" s="53">
        <f t="shared" si="9"/>
        <v>58702341.129999995</v>
      </c>
      <c r="J344" s="7"/>
      <c r="K344" s="7"/>
    </row>
    <row r="345" spans="1:12" ht="30.75" customHeight="1" thickBot="1" x14ac:dyDescent="0.25">
      <c r="A345" s="282" t="s">
        <v>866</v>
      </c>
      <c r="B345" s="283"/>
      <c r="C345" s="283"/>
      <c r="D345" s="283"/>
      <c r="E345" s="283"/>
      <c r="F345" s="283"/>
      <c r="G345" s="284"/>
      <c r="J345" s="7"/>
      <c r="K345" s="7"/>
    </row>
    <row r="346" spans="1:12" ht="72" customHeight="1" x14ac:dyDescent="0.2">
      <c r="A346" s="232">
        <v>317</v>
      </c>
      <c r="B346" s="82" t="s">
        <v>887</v>
      </c>
      <c r="C346" s="165" t="s">
        <v>280</v>
      </c>
      <c r="D346" s="222" t="s">
        <v>888</v>
      </c>
      <c r="E346" s="166">
        <v>471450</v>
      </c>
      <c r="F346" s="166">
        <v>228525</v>
      </c>
      <c r="G346" s="167">
        <v>171393.75</v>
      </c>
      <c r="J346" s="7"/>
      <c r="K346" s="7"/>
    </row>
    <row r="347" spans="1:12" ht="72" customHeight="1" x14ac:dyDescent="0.2">
      <c r="A347" s="232">
        <v>318</v>
      </c>
      <c r="B347" s="15" t="s">
        <v>871</v>
      </c>
      <c r="C347" s="121" t="s">
        <v>280</v>
      </c>
      <c r="D347" s="14" t="s">
        <v>591</v>
      </c>
      <c r="E347" s="123">
        <v>546718.4</v>
      </c>
      <c r="F347" s="123">
        <v>273359.2</v>
      </c>
      <c r="G347" s="124">
        <v>205019.4</v>
      </c>
      <c r="J347" s="7"/>
      <c r="K347" s="7"/>
    </row>
    <row r="348" spans="1:12" ht="72" customHeight="1" x14ac:dyDescent="0.2">
      <c r="A348" s="232">
        <v>319</v>
      </c>
      <c r="B348" s="15" t="s">
        <v>946</v>
      </c>
      <c r="C348" s="121" t="s">
        <v>280</v>
      </c>
      <c r="D348" s="14" t="s">
        <v>947</v>
      </c>
      <c r="E348" s="123">
        <v>1152605.05</v>
      </c>
      <c r="F348" s="123">
        <v>576302.52</v>
      </c>
      <c r="G348" s="124">
        <v>432226.89</v>
      </c>
      <c r="J348" s="7"/>
      <c r="K348" s="7"/>
    </row>
    <row r="349" spans="1:12" ht="72" customHeight="1" x14ac:dyDescent="0.2">
      <c r="A349" s="232">
        <v>320</v>
      </c>
      <c r="B349" s="15" t="s">
        <v>881</v>
      </c>
      <c r="C349" s="121" t="s">
        <v>280</v>
      </c>
      <c r="D349" s="14" t="s">
        <v>788</v>
      </c>
      <c r="E349" s="123">
        <v>977337.51</v>
      </c>
      <c r="F349" s="123">
        <v>528235.63</v>
      </c>
      <c r="G349" s="124">
        <v>396176.72</v>
      </c>
      <c r="J349" s="7"/>
      <c r="K349" s="7"/>
    </row>
    <row r="350" spans="1:12" ht="72" customHeight="1" x14ac:dyDescent="0.2">
      <c r="A350" s="232">
        <v>321</v>
      </c>
      <c r="B350" s="15" t="s">
        <v>973</v>
      </c>
      <c r="C350" s="121" t="s">
        <v>280</v>
      </c>
      <c r="D350" s="14" t="s">
        <v>591</v>
      </c>
      <c r="E350" s="123">
        <v>495700.59</v>
      </c>
      <c r="F350" s="123">
        <v>272635.32</v>
      </c>
      <c r="G350" s="124">
        <v>204476.49</v>
      </c>
      <c r="J350" s="7"/>
      <c r="K350" s="7"/>
    </row>
    <row r="351" spans="1:12" ht="72" customHeight="1" x14ac:dyDescent="0.2">
      <c r="A351" s="232">
        <v>322</v>
      </c>
      <c r="B351" s="13" t="s">
        <v>942</v>
      </c>
      <c r="C351" s="121" t="s">
        <v>280</v>
      </c>
      <c r="D351" s="175" t="s">
        <v>943</v>
      </c>
      <c r="E351" s="123">
        <v>1049408.77</v>
      </c>
      <c r="F351" s="123">
        <v>524704.38</v>
      </c>
      <c r="G351" s="124">
        <v>393528.29</v>
      </c>
      <c r="J351" s="7"/>
      <c r="K351" s="7"/>
    </row>
    <row r="352" spans="1:12" ht="72" customHeight="1" x14ac:dyDescent="0.2">
      <c r="A352" s="232">
        <v>323</v>
      </c>
      <c r="B352" s="13" t="s">
        <v>930</v>
      </c>
      <c r="C352" s="121" t="s">
        <v>280</v>
      </c>
      <c r="D352" s="175" t="s">
        <v>591</v>
      </c>
      <c r="E352" s="123">
        <v>364417.4</v>
      </c>
      <c r="F352" s="123">
        <v>200429.57</v>
      </c>
      <c r="G352" s="124">
        <v>150322.18</v>
      </c>
      <c r="J352" s="7"/>
      <c r="K352" s="7"/>
    </row>
    <row r="353" spans="1:11" ht="72" customHeight="1" x14ac:dyDescent="0.2">
      <c r="A353" s="232">
        <v>324</v>
      </c>
      <c r="B353" s="13" t="s">
        <v>958</v>
      </c>
      <c r="C353" s="121" t="s">
        <v>280</v>
      </c>
      <c r="D353" s="175" t="s">
        <v>568</v>
      </c>
      <c r="E353" s="123">
        <v>571180.26</v>
      </c>
      <c r="F353" s="123">
        <v>285590.13</v>
      </c>
      <c r="G353" s="124">
        <v>214192.6</v>
      </c>
      <c r="J353" s="7"/>
      <c r="K353" s="7"/>
    </row>
    <row r="354" spans="1:11" ht="72" customHeight="1" x14ac:dyDescent="0.2">
      <c r="A354" s="232">
        <v>325</v>
      </c>
      <c r="B354" s="13" t="s">
        <v>895</v>
      </c>
      <c r="C354" s="121" t="s">
        <v>280</v>
      </c>
      <c r="D354" s="175" t="s">
        <v>896</v>
      </c>
      <c r="E354" s="123">
        <v>399275.39</v>
      </c>
      <c r="F354" s="123">
        <v>199637.69</v>
      </c>
      <c r="G354" s="124">
        <v>149728.26999999999</v>
      </c>
      <c r="J354" s="7"/>
      <c r="K354" s="7"/>
    </row>
    <row r="355" spans="1:11" ht="72" customHeight="1" x14ac:dyDescent="0.2">
      <c r="A355" s="232">
        <v>326</v>
      </c>
      <c r="B355" s="35" t="s">
        <v>870</v>
      </c>
      <c r="C355" s="100" t="s">
        <v>280</v>
      </c>
      <c r="D355" s="174" t="s">
        <v>665</v>
      </c>
      <c r="E355" s="125">
        <v>258324.7</v>
      </c>
      <c r="F355" s="125">
        <v>142078.57999999999</v>
      </c>
      <c r="G355" s="119">
        <v>106558.94</v>
      </c>
      <c r="J355" s="7"/>
      <c r="K355" s="7"/>
    </row>
    <row r="356" spans="1:11" ht="72" customHeight="1" x14ac:dyDescent="0.2">
      <c r="A356" s="232">
        <v>327</v>
      </c>
      <c r="B356" s="35" t="s">
        <v>944</v>
      </c>
      <c r="C356" s="100" t="s">
        <v>280</v>
      </c>
      <c r="D356" s="174" t="s">
        <v>945</v>
      </c>
      <c r="E356" s="125">
        <v>415891.42</v>
      </c>
      <c r="F356" s="125">
        <v>207945.71</v>
      </c>
      <c r="G356" s="119">
        <v>155959.28</v>
      </c>
      <c r="J356" s="7"/>
      <c r="K356" s="7"/>
    </row>
    <row r="357" spans="1:11" ht="72" customHeight="1" x14ac:dyDescent="0.2">
      <c r="A357" s="232">
        <v>328</v>
      </c>
      <c r="B357" s="35" t="s">
        <v>892</v>
      </c>
      <c r="C357" s="100" t="s">
        <v>280</v>
      </c>
      <c r="D357" s="174" t="s">
        <v>591</v>
      </c>
      <c r="E357" s="125">
        <v>503070.26</v>
      </c>
      <c r="F357" s="125">
        <v>251349.54</v>
      </c>
      <c r="G357" s="119">
        <v>188512.16</v>
      </c>
      <c r="J357" s="7"/>
      <c r="K357" s="7"/>
    </row>
    <row r="358" spans="1:11" ht="72" customHeight="1" x14ac:dyDescent="0.2">
      <c r="A358" s="232">
        <v>329</v>
      </c>
      <c r="B358" s="35" t="s">
        <v>940</v>
      </c>
      <c r="C358" s="100" t="s">
        <v>280</v>
      </c>
      <c r="D358" s="174" t="s">
        <v>591</v>
      </c>
      <c r="E358" s="125">
        <v>531479</v>
      </c>
      <c r="F358" s="125">
        <v>265739.5</v>
      </c>
      <c r="G358" s="119">
        <v>199304.63</v>
      </c>
      <c r="J358" s="7"/>
      <c r="K358" s="7"/>
    </row>
    <row r="359" spans="1:11" ht="72" customHeight="1" x14ac:dyDescent="0.2">
      <c r="A359" s="232">
        <v>330</v>
      </c>
      <c r="B359" s="35" t="s">
        <v>933</v>
      </c>
      <c r="C359" s="100" t="s">
        <v>280</v>
      </c>
      <c r="D359" s="174" t="s">
        <v>618</v>
      </c>
      <c r="E359" s="125">
        <v>1146478.69</v>
      </c>
      <c r="F359" s="125">
        <v>630563.28</v>
      </c>
      <c r="G359" s="119">
        <v>472922.46</v>
      </c>
      <c r="J359" s="7"/>
      <c r="K359" s="7"/>
    </row>
    <row r="360" spans="1:11" ht="72" customHeight="1" x14ac:dyDescent="0.2">
      <c r="A360" s="232">
        <v>331</v>
      </c>
      <c r="B360" s="35" t="s">
        <v>932</v>
      </c>
      <c r="C360" s="100" t="s">
        <v>280</v>
      </c>
      <c r="D360" s="174" t="s">
        <v>591</v>
      </c>
      <c r="E360" s="125">
        <v>915785.59</v>
      </c>
      <c r="F360" s="125">
        <v>503682.08</v>
      </c>
      <c r="G360" s="119">
        <v>377761.56</v>
      </c>
      <c r="J360" s="7"/>
      <c r="K360" s="7"/>
    </row>
    <row r="361" spans="1:11" ht="72" customHeight="1" x14ac:dyDescent="0.2">
      <c r="A361" s="232">
        <v>332</v>
      </c>
      <c r="B361" s="35" t="s">
        <v>890</v>
      </c>
      <c r="C361" s="100" t="s">
        <v>280</v>
      </c>
      <c r="D361" s="174" t="s">
        <v>591</v>
      </c>
      <c r="E361" s="125">
        <v>855474.99</v>
      </c>
      <c r="F361" s="125">
        <v>470511.24</v>
      </c>
      <c r="G361" s="119">
        <v>352883.43</v>
      </c>
      <c r="J361" s="7"/>
      <c r="K361" s="7"/>
    </row>
    <row r="362" spans="1:11" ht="72" customHeight="1" x14ac:dyDescent="0.2">
      <c r="A362" s="232">
        <v>333</v>
      </c>
      <c r="B362" s="35" t="s">
        <v>927</v>
      </c>
      <c r="C362" s="100" t="s">
        <v>280</v>
      </c>
      <c r="D362" s="174" t="s">
        <v>591</v>
      </c>
      <c r="E362" s="125">
        <v>1203918.3799999999</v>
      </c>
      <c r="F362" s="125">
        <v>601959.18999999994</v>
      </c>
      <c r="G362" s="119">
        <v>451469.39</v>
      </c>
      <c r="J362" s="7"/>
      <c r="K362" s="7"/>
    </row>
    <row r="363" spans="1:11" ht="72" customHeight="1" x14ac:dyDescent="0.2">
      <c r="A363" s="232">
        <v>334</v>
      </c>
      <c r="B363" s="35" t="s">
        <v>872</v>
      </c>
      <c r="C363" s="100" t="s">
        <v>280</v>
      </c>
      <c r="D363" s="174" t="s">
        <v>568</v>
      </c>
      <c r="E363" s="125">
        <v>1940026.93</v>
      </c>
      <c r="F363" s="125">
        <v>970013.46</v>
      </c>
      <c r="G363" s="119">
        <v>727510.1</v>
      </c>
      <c r="J363" s="7"/>
      <c r="K363" s="7"/>
    </row>
    <row r="364" spans="1:11" ht="72" customHeight="1" x14ac:dyDescent="0.2">
      <c r="A364" s="232">
        <v>335</v>
      </c>
      <c r="B364" s="35" t="s">
        <v>883</v>
      </c>
      <c r="C364" s="100" t="s">
        <v>280</v>
      </c>
      <c r="D364" s="174" t="s">
        <v>884</v>
      </c>
      <c r="E364" s="125">
        <v>333609.15000000002</v>
      </c>
      <c r="F364" s="125">
        <v>166804.57</v>
      </c>
      <c r="G364" s="119">
        <v>125103.43</v>
      </c>
      <c r="J364" s="7"/>
      <c r="K364" s="7"/>
    </row>
    <row r="365" spans="1:11" ht="72" customHeight="1" x14ac:dyDescent="0.2">
      <c r="A365" s="232">
        <v>336</v>
      </c>
      <c r="B365" s="35" t="s">
        <v>873</v>
      </c>
      <c r="C365" s="100" t="s">
        <v>280</v>
      </c>
      <c r="D365" s="174" t="s">
        <v>874</v>
      </c>
      <c r="E365" s="125">
        <v>6583988.9299999997</v>
      </c>
      <c r="F365" s="125">
        <v>3621193.91</v>
      </c>
      <c r="G365" s="119">
        <v>2715895.43</v>
      </c>
      <c r="J365" s="7"/>
      <c r="K365" s="7"/>
    </row>
    <row r="366" spans="1:11" ht="72" customHeight="1" x14ac:dyDescent="0.2">
      <c r="A366" s="232">
        <v>337</v>
      </c>
      <c r="B366" s="35" t="s">
        <v>891</v>
      </c>
      <c r="C366" s="100" t="s">
        <v>280</v>
      </c>
      <c r="D366" s="174" t="s">
        <v>591</v>
      </c>
      <c r="E366" s="125">
        <v>809964.1</v>
      </c>
      <c r="F366" s="125">
        <v>445480.25</v>
      </c>
      <c r="G366" s="119">
        <v>334110.19</v>
      </c>
      <c r="J366" s="7"/>
      <c r="K366" s="7"/>
    </row>
    <row r="367" spans="1:11" ht="72" customHeight="1" x14ac:dyDescent="0.2">
      <c r="A367" s="232">
        <v>338</v>
      </c>
      <c r="B367" s="35" t="s">
        <v>921</v>
      </c>
      <c r="C367" s="100" t="s">
        <v>280</v>
      </c>
      <c r="D367" s="174" t="s">
        <v>591</v>
      </c>
      <c r="E367" s="125">
        <v>149023</v>
      </c>
      <c r="F367" s="125">
        <v>74511.5</v>
      </c>
      <c r="G367" s="119">
        <v>55883.63</v>
      </c>
      <c r="J367" s="7"/>
      <c r="K367" s="7"/>
    </row>
    <row r="368" spans="1:11" ht="72" customHeight="1" x14ac:dyDescent="0.2">
      <c r="A368" s="232">
        <v>339</v>
      </c>
      <c r="B368" s="35" t="s">
        <v>939</v>
      </c>
      <c r="C368" s="100" t="s">
        <v>280</v>
      </c>
      <c r="D368" s="174" t="s">
        <v>768</v>
      </c>
      <c r="E368" s="125">
        <v>1254812.94</v>
      </c>
      <c r="F368" s="125">
        <v>627406.47</v>
      </c>
      <c r="G368" s="119">
        <v>470554.85</v>
      </c>
      <c r="J368" s="7"/>
      <c r="K368" s="7"/>
    </row>
    <row r="369" spans="1:11" ht="72" customHeight="1" x14ac:dyDescent="0.2">
      <c r="A369" s="232">
        <v>340</v>
      </c>
      <c r="B369" s="35" t="s">
        <v>924</v>
      </c>
      <c r="C369" s="100" t="s">
        <v>280</v>
      </c>
      <c r="D369" s="174" t="s">
        <v>591</v>
      </c>
      <c r="E369" s="125">
        <v>1089543</v>
      </c>
      <c r="F369" s="125">
        <v>544771.5</v>
      </c>
      <c r="G369" s="119">
        <v>408578.63</v>
      </c>
      <c r="J369" s="7"/>
      <c r="K369" s="7"/>
    </row>
    <row r="370" spans="1:11" ht="72" customHeight="1" x14ac:dyDescent="0.2">
      <c r="A370" s="232">
        <v>341</v>
      </c>
      <c r="B370" s="35" t="s">
        <v>869</v>
      </c>
      <c r="C370" s="100" t="s">
        <v>280</v>
      </c>
      <c r="D370" s="174" t="s">
        <v>591</v>
      </c>
      <c r="E370" s="125">
        <v>777337.83</v>
      </c>
      <c r="F370" s="125">
        <v>388668.91</v>
      </c>
      <c r="G370" s="119">
        <v>291501.68</v>
      </c>
      <c r="J370" s="7"/>
      <c r="K370" s="7"/>
    </row>
    <row r="371" spans="1:11" ht="90" customHeight="1" x14ac:dyDescent="0.2">
      <c r="A371" s="232">
        <v>342</v>
      </c>
      <c r="B371" s="15" t="s">
        <v>882</v>
      </c>
      <c r="C371" s="121" t="s">
        <v>280</v>
      </c>
      <c r="D371" s="14" t="s">
        <v>623</v>
      </c>
      <c r="E371" s="142">
        <v>1151977</v>
      </c>
      <c r="F371" s="142">
        <v>633587.35</v>
      </c>
      <c r="G371" s="124">
        <v>475190.51</v>
      </c>
      <c r="I371" s="7"/>
    </row>
    <row r="372" spans="1:11" ht="90" customHeight="1" x14ac:dyDescent="0.2">
      <c r="A372" s="232">
        <v>343</v>
      </c>
      <c r="B372" s="19" t="s">
        <v>908</v>
      </c>
      <c r="C372" s="100" t="s">
        <v>280</v>
      </c>
      <c r="D372" s="24" t="s">
        <v>662</v>
      </c>
      <c r="E372" s="145">
        <v>1976698.12</v>
      </c>
      <c r="F372" s="145">
        <v>988349.06</v>
      </c>
      <c r="G372" s="119">
        <v>741261.8</v>
      </c>
      <c r="I372" s="7"/>
    </row>
    <row r="373" spans="1:11" ht="69.75" customHeight="1" x14ac:dyDescent="0.2">
      <c r="A373" s="232">
        <v>344</v>
      </c>
      <c r="B373" s="19" t="s">
        <v>934</v>
      </c>
      <c r="C373" s="100" t="s">
        <v>280</v>
      </c>
      <c r="D373" s="24" t="s">
        <v>935</v>
      </c>
      <c r="E373" s="39">
        <v>4881352.41</v>
      </c>
      <c r="F373" s="39">
        <v>2440676.21</v>
      </c>
      <c r="G373" s="87">
        <v>1830507.16</v>
      </c>
      <c r="J373" s="7"/>
      <c r="K373" s="7"/>
    </row>
    <row r="374" spans="1:11" ht="90" customHeight="1" x14ac:dyDescent="0.2">
      <c r="A374" s="232">
        <v>345</v>
      </c>
      <c r="B374" s="15" t="s">
        <v>928</v>
      </c>
      <c r="C374" s="121" t="s">
        <v>280</v>
      </c>
      <c r="D374" s="14" t="s">
        <v>929</v>
      </c>
      <c r="E374" s="142">
        <v>496317.14</v>
      </c>
      <c r="F374" s="142">
        <v>272974.42</v>
      </c>
      <c r="G374" s="167">
        <v>204730.82</v>
      </c>
      <c r="I374" s="7"/>
    </row>
    <row r="375" spans="1:11" ht="90" customHeight="1" x14ac:dyDescent="0.2">
      <c r="A375" s="232">
        <v>346</v>
      </c>
      <c r="B375" s="15" t="s">
        <v>925</v>
      </c>
      <c r="C375" s="121" t="s">
        <v>280</v>
      </c>
      <c r="D375" s="14" t="s">
        <v>926</v>
      </c>
      <c r="E375" s="142">
        <v>5061677.17</v>
      </c>
      <c r="F375" s="142">
        <v>2530838.58</v>
      </c>
      <c r="G375" s="124">
        <v>1898128.94</v>
      </c>
      <c r="I375" s="7"/>
    </row>
    <row r="376" spans="1:11" ht="90" customHeight="1" x14ac:dyDescent="0.2">
      <c r="A376" s="232">
        <v>347</v>
      </c>
      <c r="B376" s="19" t="s">
        <v>941</v>
      </c>
      <c r="C376" s="100" t="s">
        <v>280</v>
      </c>
      <c r="D376" s="24" t="s">
        <v>207</v>
      </c>
      <c r="E376" s="145">
        <v>5546406.1399999997</v>
      </c>
      <c r="F376" s="145">
        <v>3050523.38</v>
      </c>
      <c r="G376" s="119">
        <v>2287892.54</v>
      </c>
      <c r="I376" s="7"/>
    </row>
    <row r="377" spans="1:11" ht="90" customHeight="1" x14ac:dyDescent="0.2">
      <c r="A377" s="232">
        <v>348</v>
      </c>
      <c r="B377" s="15" t="s">
        <v>931</v>
      </c>
      <c r="C377" s="121" t="s">
        <v>280</v>
      </c>
      <c r="D377" s="14" t="s">
        <v>904</v>
      </c>
      <c r="E377" s="142">
        <v>1495673.18</v>
      </c>
      <c r="F377" s="142">
        <v>747836.59</v>
      </c>
      <c r="G377" s="124">
        <v>560877.43999999994</v>
      </c>
      <c r="I377" s="7"/>
    </row>
    <row r="378" spans="1:11" ht="71.25" customHeight="1" x14ac:dyDescent="0.2">
      <c r="A378" s="232">
        <v>349</v>
      </c>
      <c r="B378" s="15" t="s">
        <v>868</v>
      </c>
      <c r="C378" s="121" t="s">
        <v>280</v>
      </c>
      <c r="D378" s="14" t="s">
        <v>591</v>
      </c>
      <c r="E378" s="142">
        <v>650231.19999999995</v>
      </c>
      <c r="F378" s="205">
        <v>357627.16</v>
      </c>
      <c r="G378" s="119">
        <v>268220.37</v>
      </c>
      <c r="I378" s="7"/>
    </row>
    <row r="379" spans="1:11" ht="90" customHeight="1" x14ac:dyDescent="0.2">
      <c r="A379" s="232">
        <v>350</v>
      </c>
      <c r="B379" s="19" t="s">
        <v>899</v>
      </c>
      <c r="C379" s="100" t="s">
        <v>280</v>
      </c>
      <c r="D379" s="24" t="s">
        <v>900</v>
      </c>
      <c r="E379" s="145">
        <v>4281553.0599999996</v>
      </c>
      <c r="F379" s="145">
        <v>2140776.5299999998</v>
      </c>
      <c r="G379" s="119">
        <v>1605582.4</v>
      </c>
      <c r="H379" s="238"/>
      <c r="I379" s="7"/>
    </row>
    <row r="380" spans="1:11" ht="90" customHeight="1" x14ac:dyDescent="0.2">
      <c r="A380" s="232">
        <v>351</v>
      </c>
      <c r="B380" s="19" t="s">
        <v>283</v>
      </c>
      <c r="C380" s="100" t="s">
        <v>280</v>
      </c>
      <c r="D380" s="24" t="s">
        <v>904</v>
      </c>
      <c r="E380" s="145">
        <v>670843.94999999995</v>
      </c>
      <c r="F380" s="145">
        <v>335421.97000000003</v>
      </c>
      <c r="G380" s="119">
        <v>251566.48</v>
      </c>
      <c r="I380" s="7"/>
    </row>
    <row r="381" spans="1:11" ht="90" customHeight="1" x14ac:dyDescent="0.2">
      <c r="A381" s="232">
        <v>352</v>
      </c>
      <c r="B381" s="15" t="s">
        <v>889</v>
      </c>
      <c r="C381" s="121" t="s">
        <v>280</v>
      </c>
      <c r="D381" s="14" t="s">
        <v>591</v>
      </c>
      <c r="E381" s="142">
        <v>1798195.6</v>
      </c>
      <c r="F381" s="142">
        <v>989007.58</v>
      </c>
      <c r="G381" s="123">
        <v>741755.69</v>
      </c>
      <c r="I381" s="7"/>
    </row>
    <row r="382" spans="1:11" ht="90" customHeight="1" x14ac:dyDescent="0.2">
      <c r="A382" s="232">
        <v>353</v>
      </c>
      <c r="B382" s="15" t="s">
        <v>920</v>
      </c>
      <c r="C382" s="121" t="s">
        <v>280</v>
      </c>
      <c r="D382" s="14" t="s">
        <v>137</v>
      </c>
      <c r="E382" s="142">
        <v>2613657.4300000002</v>
      </c>
      <c r="F382" s="142">
        <v>1306828.71</v>
      </c>
      <c r="G382" s="123">
        <v>980121.53</v>
      </c>
      <c r="I382" s="7"/>
    </row>
    <row r="383" spans="1:11" ht="90" customHeight="1" x14ac:dyDescent="0.2">
      <c r="A383" s="232">
        <v>354</v>
      </c>
      <c r="B383" s="15" t="s">
        <v>885</v>
      </c>
      <c r="C383" s="121" t="s">
        <v>280</v>
      </c>
      <c r="D383" s="14" t="s">
        <v>886</v>
      </c>
      <c r="E383" s="142">
        <v>847708.41</v>
      </c>
      <c r="F383" s="142">
        <v>466239.63</v>
      </c>
      <c r="G383" s="123">
        <v>349679.72</v>
      </c>
      <c r="I383" s="7"/>
    </row>
    <row r="384" spans="1:11" s="62" customFormat="1" ht="29.25" customHeight="1" thickBot="1" x14ac:dyDescent="0.25">
      <c r="A384" s="287" t="s">
        <v>867</v>
      </c>
      <c r="B384" s="288"/>
      <c r="C384" s="51">
        <f>COUNTA(C346:C383)</f>
        <v>38</v>
      </c>
      <c r="D384" s="52"/>
      <c r="E384" s="53">
        <f>SUM(E346:E383)</f>
        <v>56269113.090000004</v>
      </c>
      <c r="F384" s="53">
        <f t="shared" ref="F384:G384" si="10">SUM(F346:F383)</f>
        <v>29262786.299999997</v>
      </c>
      <c r="G384" s="53">
        <f t="shared" si="10"/>
        <v>21947089.780000001</v>
      </c>
      <c r="H384" s="140"/>
      <c r="J384" s="50"/>
      <c r="K384" s="50"/>
    </row>
    <row r="385" spans="1:11" s="62" customFormat="1" ht="46.5" customHeight="1" thickBot="1" x14ac:dyDescent="0.25">
      <c r="A385" s="282" t="s">
        <v>844</v>
      </c>
      <c r="B385" s="283"/>
      <c r="C385" s="283"/>
      <c r="D385" s="283"/>
      <c r="E385" s="283"/>
      <c r="F385" s="283"/>
      <c r="G385" s="284"/>
      <c r="H385" s="140"/>
      <c r="J385" s="50"/>
      <c r="K385" s="50"/>
    </row>
    <row r="386" spans="1:11" s="62" customFormat="1" ht="51" x14ac:dyDescent="0.2">
      <c r="A386" s="138">
        <v>355</v>
      </c>
      <c r="B386" s="35" t="s">
        <v>851</v>
      </c>
      <c r="C386" s="100" t="s">
        <v>281</v>
      </c>
      <c r="D386" s="174" t="s">
        <v>852</v>
      </c>
      <c r="E386" s="125">
        <v>2483769.2799999998</v>
      </c>
      <c r="F386" s="125">
        <v>1234384.6399999999</v>
      </c>
      <c r="G386" s="119">
        <v>925788.48</v>
      </c>
      <c r="H386" s="140"/>
      <c r="J386" s="50"/>
      <c r="K386" s="50"/>
    </row>
    <row r="387" spans="1:11" s="62" customFormat="1" ht="153" x14ac:dyDescent="0.2">
      <c r="A387" s="138">
        <v>356</v>
      </c>
      <c r="B387" s="35" t="s">
        <v>952</v>
      </c>
      <c r="C387" s="100" t="s">
        <v>281</v>
      </c>
      <c r="D387" s="174" t="s">
        <v>377</v>
      </c>
      <c r="E387" s="125">
        <v>3608827.65</v>
      </c>
      <c r="F387" s="125">
        <v>1804413.83</v>
      </c>
      <c r="G387" s="119">
        <v>1353310.37</v>
      </c>
      <c r="H387" s="140"/>
      <c r="J387" s="50"/>
      <c r="K387" s="50"/>
    </row>
    <row r="388" spans="1:11" ht="130.5" customHeight="1" x14ac:dyDescent="0.2">
      <c r="A388" s="138">
        <v>357</v>
      </c>
      <c r="B388" s="35" t="s">
        <v>845</v>
      </c>
      <c r="C388" s="100" t="s">
        <v>281</v>
      </c>
      <c r="D388" s="174" t="s">
        <v>68</v>
      </c>
      <c r="E388" s="125">
        <v>10411959.75</v>
      </c>
      <c r="F388" s="125">
        <v>5205979.88</v>
      </c>
      <c r="G388" s="119">
        <v>3904484.91</v>
      </c>
      <c r="I388" s="7"/>
    </row>
    <row r="389" spans="1:11" ht="104.25" customHeight="1" x14ac:dyDescent="0.2">
      <c r="A389" s="138">
        <v>358</v>
      </c>
      <c r="B389" s="15" t="s">
        <v>850</v>
      </c>
      <c r="C389" s="121" t="s">
        <v>281</v>
      </c>
      <c r="D389" s="14" t="s">
        <v>357</v>
      </c>
      <c r="E389" s="142">
        <v>7662343.9000000004</v>
      </c>
      <c r="F389" s="205">
        <v>3831171.95</v>
      </c>
      <c r="G389" s="124">
        <v>2873378.96</v>
      </c>
      <c r="I389" s="7"/>
    </row>
    <row r="390" spans="1:11" s="62" customFormat="1" ht="90" customHeight="1" thickBot="1" x14ac:dyDescent="0.25">
      <c r="A390" s="138">
        <v>359</v>
      </c>
      <c r="B390" s="19" t="s">
        <v>858</v>
      </c>
      <c r="C390" s="100" t="s">
        <v>281</v>
      </c>
      <c r="D390" s="24" t="s">
        <v>859</v>
      </c>
      <c r="E390" s="145">
        <v>6850575.8499999996</v>
      </c>
      <c r="F390" s="145">
        <v>3425287.92</v>
      </c>
      <c r="G390" s="119">
        <v>2568965.94</v>
      </c>
      <c r="H390" s="140"/>
      <c r="J390" s="50"/>
      <c r="K390" s="50"/>
    </row>
    <row r="391" spans="1:11" ht="59.25" customHeight="1" thickBot="1" x14ac:dyDescent="0.25">
      <c r="A391" s="264" t="s">
        <v>843</v>
      </c>
      <c r="B391" s="265"/>
      <c r="C391" s="237">
        <f>COUNTA(C386:C390)</f>
        <v>5</v>
      </c>
      <c r="D391" s="25"/>
      <c r="E391" s="26">
        <f>SUM(E386:E390)</f>
        <v>31017476.43</v>
      </c>
      <c r="F391" s="26">
        <f t="shared" ref="F391:G391" si="11">SUM(F386:F390)</f>
        <v>15501238.220000001</v>
      </c>
      <c r="G391" s="26">
        <f t="shared" si="11"/>
        <v>11625928.659999998</v>
      </c>
      <c r="I391" s="212"/>
      <c r="J391" s="212"/>
      <c r="K391" s="212"/>
    </row>
    <row r="392" spans="1:11" ht="60.75" customHeight="1" thickBot="1" x14ac:dyDescent="0.25">
      <c r="A392" s="300" t="s">
        <v>955</v>
      </c>
      <c r="B392" s="301"/>
      <c r="C392" s="229">
        <f>C201+C166+C138+C105+C82+C50+C33+C23+C321+C344+C384+C391</f>
        <v>359</v>
      </c>
      <c r="D392" s="229"/>
      <c r="E392" s="220">
        <f>E201+E166+E138+E105+E82+E50+E33+E23+E321+E344+E384+E391</f>
        <v>1246489600.1300001</v>
      </c>
      <c r="F392" s="220">
        <f>F201+F166+F138+F105+F82+F50+F33+F23+F321+F344+F384+F391</f>
        <v>638538778.69999993</v>
      </c>
      <c r="G392" s="220">
        <f>G201+G166+G138+G105+G82+G50+G33+G23+G321+G344+G384+G391</f>
        <v>478904084.34000009</v>
      </c>
      <c r="I392" s="239"/>
      <c r="J392" s="239"/>
      <c r="K392" s="239"/>
    </row>
    <row r="393" spans="1:11" ht="42" customHeight="1" x14ac:dyDescent="0.2">
      <c r="A393" s="261" t="s">
        <v>107</v>
      </c>
      <c r="B393" s="262"/>
      <c r="C393" s="262"/>
      <c r="D393" s="262"/>
      <c r="E393" s="262"/>
      <c r="F393" s="262"/>
      <c r="G393" s="263"/>
    </row>
    <row r="394" spans="1:11" ht="175.5" customHeight="1" x14ac:dyDescent="0.2">
      <c r="A394" s="61">
        <v>360</v>
      </c>
      <c r="B394" s="11" t="s">
        <v>123</v>
      </c>
      <c r="C394" s="42" t="s">
        <v>353</v>
      </c>
      <c r="D394" s="27" t="s">
        <v>124</v>
      </c>
      <c r="E394" s="59">
        <v>200587.08</v>
      </c>
      <c r="F394" s="59">
        <v>100293.54</v>
      </c>
      <c r="G394" s="99">
        <v>75220.149999999994</v>
      </c>
    </row>
    <row r="395" spans="1:11" ht="293.25" x14ac:dyDescent="0.2">
      <c r="A395" s="61">
        <v>361</v>
      </c>
      <c r="B395" s="19" t="s">
        <v>127</v>
      </c>
      <c r="C395" s="42" t="s">
        <v>353</v>
      </c>
      <c r="D395" s="78" t="s">
        <v>109</v>
      </c>
      <c r="E395" s="40">
        <v>655729.99</v>
      </c>
      <c r="F395" s="40">
        <v>327864.99</v>
      </c>
      <c r="G395" s="93">
        <v>245898.74</v>
      </c>
    </row>
    <row r="396" spans="1:11" ht="244.5" customHeight="1" x14ac:dyDescent="0.2">
      <c r="A396" s="61">
        <v>362</v>
      </c>
      <c r="B396" s="15" t="s">
        <v>116</v>
      </c>
      <c r="C396" s="42" t="s">
        <v>353</v>
      </c>
      <c r="D396" s="21" t="s">
        <v>110</v>
      </c>
      <c r="E396" s="47">
        <v>957932.71</v>
      </c>
      <c r="F396" s="47">
        <v>478966.35</v>
      </c>
      <c r="G396" s="48">
        <v>359224.76</v>
      </c>
    </row>
    <row r="397" spans="1:11" ht="293.25" x14ac:dyDescent="0.2">
      <c r="A397" s="61">
        <v>363</v>
      </c>
      <c r="B397" s="15" t="s">
        <v>113</v>
      </c>
      <c r="C397" s="42" t="s">
        <v>353</v>
      </c>
      <c r="D397" s="21" t="s">
        <v>109</v>
      </c>
      <c r="E397" s="47">
        <v>1001026.2</v>
      </c>
      <c r="F397" s="47">
        <v>500513.1</v>
      </c>
      <c r="G397" s="48">
        <v>375384.83</v>
      </c>
    </row>
    <row r="398" spans="1:11" ht="165.75" customHeight="1" x14ac:dyDescent="0.2">
      <c r="A398" s="61">
        <v>364</v>
      </c>
      <c r="B398" s="15" t="s">
        <v>119</v>
      </c>
      <c r="C398" s="42" t="s">
        <v>353</v>
      </c>
      <c r="D398" s="34" t="s">
        <v>109</v>
      </c>
      <c r="E398" s="47">
        <v>1074848.7</v>
      </c>
      <c r="F398" s="47">
        <v>537424.35</v>
      </c>
      <c r="G398" s="91">
        <v>403068.26</v>
      </c>
    </row>
    <row r="399" spans="1:11" ht="120.75" customHeight="1" x14ac:dyDescent="0.2">
      <c r="A399" s="61">
        <v>365</v>
      </c>
      <c r="B399" s="15" t="s">
        <v>342</v>
      </c>
      <c r="C399" s="42" t="s">
        <v>353</v>
      </c>
      <c r="D399" s="34" t="s">
        <v>109</v>
      </c>
      <c r="E399" s="47">
        <v>1113750</v>
      </c>
      <c r="F399" s="47">
        <v>556875</v>
      </c>
      <c r="G399" s="91">
        <v>417656.25</v>
      </c>
    </row>
    <row r="400" spans="1:11" ht="119.25" customHeight="1" x14ac:dyDescent="0.2">
      <c r="A400" s="61">
        <v>366</v>
      </c>
      <c r="B400" s="15" t="s">
        <v>120</v>
      </c>
      <c r="C400" s="42" t="s">
        <v>353</v>
      </c>
      <c r="D400" s="34" t="s">
        <v>121</v>
      </c>
      <c r="E400" s="47">
        <v>766806.5</v>
      </c>
      <c r="F400" s="47">
        <v>383403.25</v>
      </c>
      <c r="G400" s="48">
        <v>287552.44</v>
      </c>
    </row>
    <row r="401" spans="1:11" ht="180" customHeight="1" x14ac:dyDescent="0.2">
      <c r="A401" s="61">
        <v>367</v>
      </c>
      <c r="B401" s="19" t="s">
        <v>114</v>
      </c>
      <c r="C401" s="38" t="s">
        <v>353</v>
      </c>
      <c r="D401" s="90" t="s">
        <v>115</v>
      </c>
      <c r="E401" s="105">
        <v>1113750</v>
      </c>
      <c r="F401" s="105">
        <v>556875</v>
      </c>
      <c r="G401" s="112">
        <v>417656.25</v>
      </c>
    </row>
    <row r="402" spans="1:11" ht="242.25" customHeight="1" x14ac:dyDescent="0.2">
      <c r="A402" s="61">
        <v>368</v>
      </c>
      <c r="B402" s="130" t="s">
        <v>122</v>
      </c>
      <c r="C402" s="38" t="s">
        <v>353</v>
      </c>
      <c r="D402" s="90" t="s">
        <v>109</v>
      </c>
      <c r="E402" s="105">
        <v>631437.98</v>
      </c>
      <c r="F402" s="105">
        <v>315718.99</v>
      </c>
      <c r="G402" s="112">
        <v>236789.24</v>
      </c>
    </row>
    <row r="403" spans="1:11" ht="85.5" customHeight="1" x14ac:dyDescent="0.2">
      <c r="A403" s="61">
        <v>369</v>
      </c>
      <c r="B403" s="35" t="s">
        <v>111</v>
      </c>
      <c r="C403" s="20" t="s">
        <v>353</v>
      </c>
      <c r="D403" s="90" t="s">
        <v>109</v>
      </c>
      <c r="E403" s="105">
        <v>1113750</v>
      </c>
      <c r="F403" s="105">
        <v>556875</v>
      </c>
      <c r="G403" s="112">
        <v>417656.25</v>
      </c>
    </row>
    <row r="404" spans="1:11" ht="85.5" customHeight="1" x14ac:dyDescent="0.2">
      <c r="A404" s="61">
        <v>370</v>
      </c>
      <c r="B404" s="19" t="s">
        <v>117</v>
      </c>
      <c r="C404" s="100" t="s">
        <v>353</v>
      </c>
      <c r="D404" s="101" t="s">
        <v>118</v>
      </c>
      <c r="E404" s="145">
        <v>883644.86</v>
      </c>
      <c r="F404" s="145">
        <v>441822.43</v>
      </c>
      <c r="G404" s="115">
        <v>331366.82</v>
      </c>
    </row>
    <row r="405" spans="1:11" ht="85.5" customHeight="1" x14ac:dyDescent="0.2">
      <c r="A405" s="61">
        <v>371</v>
      </c>
      <c r="B405" s="19" t="s">
        <v>112</v>
      </c>
      <c r="C405" s="100" t="s">
        <v>353</v>
      </c>
      <c r="D405" s="101" t="s">
        <v>109</v>
      </c>
      <c r="E405" s="145">
        <v>674712.18</v>
      </c>
      <c r="F405" s="145">
        <v>337356.09</v>
      </c>
      <c r="G405" s="115">
        <v>253017.07</v>
      </c>
    </row>
    <row r="406" spans="1:11" ht="85.5" customHeight="1" x14ac:dyDescent="0.2">
      <c r="A406" s="61">
        <v>372</v>
      </c>
      <c r="B406" s="19" t="s">
        <v>125</v>
      </c>
      <c r="C406" s="100" t="s">
        <v>353</v>
      </c>
      <c r="D406" s="101" t="s">
        <v>115</v>
      </c>
      <c r="E406" s="145">
        <v>515977.84</v>
      </c>
      <c r="F406" s="145">
        <v>257988.92</v>
      </c>
      <c r="G406" s="115">
        <v>193491.69</v>
      </c>
    </row>
    <row r="407" spans="1:11" ht="85.5" customHeight="1" x14ac:dyDescent="0.2">
      <c r="A407" s="61">
        <v>373</v>
      </c>
      <c r="B407" s="19" t="s">
        <v>956</v>
      </c>
      <c r="C407" s="100" t="s">
        <v>353</v>
      </c>
      <c r="D407" s="101" t="s">
        <v>109</v>
      </c>
      <c r="E407" s="145">
        <v>1028745.86</v>
      </c>
      <c r="F407" s="145">
        <v>514372.93</v>
      </c>
      <c r="G407" s="115">
        <v>385779.7</v>
      </c>
    </row>
    <row r="408" spans="1:11" ht="136.5" customHeight="1" thickBot="1" x14ac:dyDescent="0.25">
      <c r="A408" s="61">
        <v>374</v>
      </c>
      <c r="B408" s="75" t="s">
        <v>126</v>
      </c>
      <c r="C408" s="113" t="s">
        <v>353</v>
      </c>
      <c r="D408" s="221" t="s">
        <v>109</v>
      </c>
      <c r="E408" s="176">
        <v>898195.39</v>
      </c>
      <c r="F408" s="176">
        <v>449097.69</v>
      </c>
      <c r="G408" s="177">
        <v>336823.27</v>
      </c>
      <c r="J408" s="7"/>
      <c r="K408" s="7"/>
    </row>
    <row r="409" spans="1:11" ht="30.75" customHeight="1" thickBot="1" x14ac:dyDescent="0.25">
      <c r="A409" s="264" t="s">
        <v>108</v>
      </c>
      <c r="B409" s="265"/>
      <c r="C409" s="230">
        <f>COUNTA(C394:C408)</f>
        <v>15</v>
      </c>
      <c r="D409" s="25"/>
      <c r="E409" s="26">
        <f>SUM(E394:E408)</f>
        <v>12630895.289999999</v>
      </c>
      <c r="F409" s="26">
        <f t="shared" ref="F409:G409" si="12">SUM(F394:F408)</f>
        <v>6315447.6299999999</v>
      </c>
      <c r="G409" s="26">
        <f t="shared" si="12"/>
        <v>4736585.7199999988</v>
      </c>
    </row>
    <row r="410" spans="1:11" ht="41.25" customHeight="1" x14ac:dyDescent="0.2">
      <c r="A410" s="261" t="s">
        <v>188</v>
      </c>
      <c r="B410" s="262"/>
      <c r="C410" s="262"/>
      <c r="D410" s="262"/>
      <c r="E410" s="262"/>
      <c r="F410" s="262"/>
      <c r="G410" s="263"/>
    </row>
    <row r="411" spans="1:11" ht="144.75" customHeight="1" x14ac:dyDescent="0.2">
      <c r="A411" s="61">
        <v>375</v>
      </c>
      <c r="B411" s="46" t="s">
        <v>349</v>
      </c>
      <c r="C411" s="37" t="s">
        <v>353</v>
      </c>
      <c r="D411" s="107" t="s">
        <v>293</v>
      </c>
      <c r="E411" s="49">
        <v>454974.86</v>
      </c>
      <c r="F411" s="49">
        <v>227487.43</v>
      </c>
      <c r="G411" s="96">
        <v>170615.57</v>
      </c>
    </row>
    <row r="412" spans="1:11" ht="103.5" customHeight="1" x14ac:dyDescent="0.2">
      <c r="A412" s="61">
        <v>376</v>
      </c>
      <c r="B412" s="19" t="s">
        <v>211</v>
      </c>
      <c r="C412" s="38" t="s">
        <v>353</v>
      </c>
      <c r="D412" s="29" t="s">
        <v>363</v>
      </c>
      <c r="E412" s="89">
        <v>1123950</v>
      </c>
      <c r="F412" s="89">
        <v>561975</v>
      </c>
      <c r="G412" s="103">
        <v>421481.25</v>
      </c>
    </row>
    <row r="413" spans="1:11" ht="103.5" customHeight="1" x14ac:dyDescent="0.2">
      <c r="A413" s="61">
        <v>377</v>
      </c>
      <c r="B413" s="19" t="s">
        <v>203</v>
      </c>
      <c r="C413" s="100" t="s">
        <v>353</v>
      </c>
      <c r="D413" s="24" t="s">
        <v>204</v>
      </c>
      <c r="E413" s="125">
        <v>960995.5</v>
      </c>
      <c r="F413" s="125">
        <v>480497.75</v>
      </c>
      <c r="G413" s="119">
        <v>360373.31</v>
      </c>
    </row>
    <row r="414" spans="1:11" ht="103.5" customHeight="1" x14ac:dyDescent="0.2">
      <c r="A414" s="61">
        <v>378</v>
      </c>
      <c r="B414" s="19" t="s">
        <v>219</v>
      </c>
      <c r="C414" s="100" t="s">
        <v>353</v>
      </c>
      <c r="D414" s="24" t="s">
        <v>293</v>
      </c>
      <c r="E414" s="125">
        <v>974108.49</v>
      </c>
      <c r="F414" s="125">
        <v>487054.24</v>
      </c>
      <c r="G414" s="119">
        <v>365290.68</v>
      </c>
    </row>
    <row r="415" spans="1:11" ht="103.5" customHeight="1" x14ac:dyDescent="0.2">
      <c r="A415" s="61">
        <v>379</v>
      </c>
      <c r="B415" s="19" t="s">
        <v>611</v>
      </c>
      <c r="C415" s="100" t="s">
        <v>353</v>
      </c>
      <c r="D415" s="24" t="s">
        <v>612</v>
      </c>
      <c r="E415" s="125">
        <v>786138.4</v>
      </c>
      <c r="F415" s="125">
        <v>393069.2</v>
      </c>
      <c r="G415" s="119">
        <v>294801.90000000002</v>
      </c>
    </row>
    <row r="416" spans="1:11" ht="103.5" customHeight="1" x14ac:dyDescent="0.2">
      <c r="A416" s="61">
        <v>380</v>
      </c>
      <c r="B416" s="19" t="s">
        <v>640</v>
      </c>
      <c r="C416" s="100" t="s">
        <v>353</v>
      </c>
      <c r="D416" s="24" t="s">
        <v>204</v>
      </c>
      <c r="E416" s="125">
        <v>1053897</v>
      </c>
      <c r="F416" s="125">
        <v>526948.5</v>
      </c>
      <c r="G416" s="119">
        <v>395211.38</v>
      </c>
    </row>
    <row r="417" spans="1:11" ht="86.25" customHeight="1" x14ac:dyDescent="0.2">
      <c r="A417" s="61">
        <v>381</v>
      </c>
      <c r="B417" s="19" t="s">
        <v>190</v>
      </c>
      <c r="C417" s="100" t="s">
        <v>353</v>
      </c>
      <c r="D417" s="24" t="s">
        <v>204</v>
      </c>
      <c r="E417" s="125">
        <v>1123950</v>
      </c>
      <c r="F417" s="125">
        <v>561975</v>
      </c>
      <c r="G417" s="119">
        <v>421481.25</v>
      </c>
    </row>
    <row r="418" spans="1:11" ht="86.25" customHeight="1" x14ac:dyDescent="0.2">
      <c r="A418" s="61">
        <v>382</v>
      </c>
      <c r="B418" s="15" t="s">
        <v>727</v>
      </c>
      <c r="C418" s="121" t="s">
        <v>353</v>
      </c>
      <c r="D418" s="14" t="s">
        <v>204</v>
      </c>
      <c r="E418" s="123">
        <v>1123950</v>
      </c>
      <c r="F418" s="123">
        <v>561975</v>
      </c>
      <c r="G418" s="124">
        <v>421481.25</v>
      </c>
    </row>
    <row r="419" spans="1:11" ht="86.25" customHeight="1" x14ac:dyDescent="0.2">
      <c r="A419" s="61">
        <v>383</v>
      </c>
      <c r="B419" s="15" t="s">
        <v>230</v>
      </c>
      <c r="C419" s="121" t="s">
        <v>353</v>
      </c>
      <c r="D419" s="14" t="s">
        <v>231</v>
      </c>
      <c r="E419" s="123">
        <v>788148.27</v>
      </c>
      <c r="F419" s="123">
        <v>394074.13</v>
      </c>
      <c r="G419" s="124">
        <v>295555.59999999998</v>
      </c>
    </row>
    <row r="420" spans="1:11" ht="86.25" customHeight="1" x14ac:dyDescent="0.2">
      <c r="A420" s="61">
        <v>384</v>
      </c>
      <c r="B420" s="178" t="s">
        <v>202</v>
      </c>
      <c r="C420" s="183" t="s">
        <v>353</v>
      </c>
      <c r="D420" s="141" t="s">
        <v>191</v>
      </c>
      <c r="E420" s="181">
        <v>796702.22</v>
      </c>
      <c r="F420" s="181">
        <v>398351.11</v>
      </c>
      <c r="G420" s="182">
        <v>298763.33</v>
      </c>
    </row>
    <row r="421" spans="1:11" ht="86.25" customHeight="1" x14ac:dyDescent="0.2">
      <c r="A421" s="61">
        <v>385</v>
      </c>
      <c r="B421" s="19" t="s">
        <v>205</v>
      </c>
      <c r="C421" s="100" t="s">
        <v>353</v>
      </c>
      <c r="D421" s="24" t="s">
        <v>204</v>
      </c>
      <c r="E421" s="125">
        <v>853748.67</v>
      </c>
      <c r="F421" s="125">
        <v>426874.33</v>
      </c>
      <c r="G421" s="119">
        <v>320155.75</v>
      </c>
    </row>
    <row r="422" spans="1:11" ht="75.75" customHeight="1" x14ac:dyDescent="0.2">
      <c r="A422" s="61">
        <v>386</v>
      </c>
      <c r="B422" s="19" t="s">
        <v>247</v>
      </c>
      <c r="C422" s="100" t="s">
        <v>353</v>
      </c>
      <c r="D422" s="24" t="s">
        <v>204</v>
      </c>
      <c r="E422" s="125">
        <v>973229.3</v>
      </c>
      <c r="F422" s="125">
        <v>486614.65</v>
      </c>
      <c r="G422" s="119">
        <v>364960.99</v>
      </c>
    </row>
    <row r="423" spans="1:11" ht="75.75" customHeight="1" x14ac:dyDescent="0.2">
      <c r="A423" s="61">
        <v>387</v>
      </c>
      <c r="B423" s="15" t="s">
        <v>970</v>
      </c>
      <c r="C423" s="121" t="s">
        <v>353</v>
      </c>
      <c r="D423" s="14" t="s">
        <v>204</v>
      </c>
      <c r="E423" s="123">
        <v>1117950</v>
      </c>
      <c r="F423" s="123">
        <v>558975</v>
      </c>
      <c r="G423" s="124">
        <v>419231.25</v>
      </c>
    </row>
    <row r="424" spans="1:11" ht="75.75" customHeight="1" x14ac:dyDescent="0.2">
      <c r="A424" s="61">
        <v>388</v>
      </c>
      <c r="B424" s="15" t="s">
        <v>971</v>
      </c>
      <c r="C424" s="121" t="s">
        <v>353</v>
      </c>
      <c r="D424" s="14" t="s">
        <v>204</v>
      </c>
      <c r="E424" s="166">
        <v>1045962.3</v>
      </c>
      <c r="F424" s="166">
        <v>522981.15</v>
      </c>
      <c r="G424" s="167">
        <v>392235.86</v>
      </c>
    </row>
    <row r="425" spans="1:11" ht="75.75" customHeight="1" x14ac:dyDescent="0.2">
      <c r="A425" s="61">
        <v>389</v>
      </c>
      <c r="B425" s="15" t="s">
        <v>246</v>
      </c>
      <c r="C425" s="121" t="s">
        <v>353</v>
      </c>
      <c r="D425" s="57" t="s">
        <v>204</v>
      </c>
      <c r="E425" s="166">
        <v>910435.27</v>
      </c>
      <c r="F425" s="166">
        <v>455217.63</v>
      </c>
      <c r="G425" s="167">
        <v>341413.22</v>
      </c>
    </row>
    <row r="426" spans="1:11" ht="75.75" customHeight="1" x14ac:dyDescent="0.2">
      <c r="A426" s="61">
        <v>390</v>
      </c>
      <c r="B426" s="15" t="s">
        <v>213</v>
      </c>
      <c r="C426" s="121" t="s">
        <v>353</v>
      </c>
      <c r="D426" s="57" t="s">
        <v>118</v>
      </c>
      <c r="E426" s="166">
        <v>1123950</v>
      </c>
      <c r="F426" s="166">
        <v>561975</v>
      </c>
      <c r="G426" s="167">
        <v>421481.25</v>
      </c>
    </row>
    <row r="427" spans="1:11" ht="255.75" customHeight="1" x14ac:dyDescent="0.2">
      <c r="A427" s="61">
        <v>391</v>
      </c>
      <c r="B427" s="15" t="s">
        <v>225</v>
      </c>
      <c r="C427" s="121" t="s">
        <v>353</v>
      </c>
      <c r="D427" s="57" t="s">
        <v>204</v>
      </c>
      <c r="E427" s="223">
        <v>1123950</v>
      </c>
      <c r="F427" s="223">
        <v>561975</v>
      </c>
      <c r="G427" s="95">
        <v>421481.25</v>
      </c>
      <c r="I427" s="7"/>
    </row>
    <row r="428" spans="1:11" ht="127.5" customHeight="1" x14ac:dyDescent="0.2">
      <c r="A428" s="61">
        <v>392</v>
      </c>
      <c r="B428" s="13" t="s">
        <v>227</v>
      </c>
      <c r="C428" s="16" t="s">
        <v>353</v>
      </c>
      <c r="D428" s="57" t="s">
        <v>204</v>
      </c>
      <c r="E428" s="102">
        <v>1123950</v>
      </c>
      <c r="F428" s="102">
        <v>561975</v>
      </c>
      <c r="G428" s="110">
        <v>421481.25</v>
      </c>
      <c r="J428" s="7"/>
      <c r="K428" s="7"/>
    </row>
    <row r="429" spans="1:11" ht="127.5" customHeight="1" x14ac:dyDescent="0.2">
      <c r="A429" s="61">
        <v>393</v>
      </c>
      <c r="B429" s="13" t="s">
        <v>235</v>
      </c>
      <c r="C429" s="10" t="s">
        <v>353</v>
      </c>
      <c r="D429" s="57" t="s">
        <v>204</v>
      </c>
      <c r="E429" s="102">
        <v>1099682.57</v>
      </c>
      <c r="F429" s="102">
        <v>549841.28</v>
      </c>
      <c r="G429" s="102">
        <v>412380.96</v>
      </c>
      <c r="J429" s="7"/>
      <c r="K429" s="7"/>
    </row>
    <row r="430" spans="1:11" ht="33" customHeight="1" thickBot="1" x14ac:dyDescent="0.25">
      <c r="A430" s="287" t="s">
        <v>189</v>
      </c>
      <c r="B430" s="288"/>
      <c r="C430" s="51">
        <f>COUNTA(C411:C429)</f>
        <v>19</v>
      </c>
      <c r="D430" s="52"/>
      <c r="E430" s="53">
        <f>SUM(E411:E429)</f>
        <v>18559672.850000001</v>
      </c>
      <c r="F430" s="53">
        <f t="shared" ref="F430:G430" si="13">SUM(F411:F429)</f>
        <v>9279836.4000000004</v>
      </c>
      <c r="G430" s="53">
        <f t="shared" si="13"/>
        <v>6959877.2999999998</v>
      </c>
    </row>
    <row r="431" spans="1:11" ht="33" customHeight="1" x14ac:dyDescent="0.2">
      <c r="A431" s="277" t="s">
        <v>264</v>
      </c>
      <c r="B431" s="278"/>
      <c r="C431" s="278"/>
      <c r="D431" s="278"/>
      <c r="E431" s="278"/>
      <c r="F431" s="278"/>
      <c r="G431" s="279"/>
    </row>
    <row r="432" spans="1:11" ht="60.75" customHeight="1" x14ac:dyDescent="0.2">
      <c r="A432" s="118">
        <v>394</v>
      </c>
      <c r="B432" s="19" t="s">
        <v>424</v>
      </c>
      <c r="C432" s="38" t="s">
        <v>353</v>
      </c>
      <c r="D432" s="41" t="s">
        <v>425</v>
      </c>
      <c r="E432" s="89">
        <v>1137270</v>
      </c>
      <c r="F432" s="89">
        <v>568635</v>
      </c>
      <c r="G432" s="103">
        <v>426476.25</v>
      </c>
    </row>
    <row r="433" spans="1:11" ht="60.75" customHeight="1" x14ac:dyDescent="0.2">
      <c r="A433" s="118">
        <v>395</v>
      </c>
      <c r="B433" s="19" t="s">
        <v>266</v>
      </c>
      <c r="C433" s="100" t="s">
        <v>353</v>
      </c>
      <c r="D433" s="120" t="s">
        <v>204</v>
      </c>
      <c r="E433" s="125">
        <v>1137270</v>
      </c>
      <c r="F433" s="125">
        <v>568635</v>
      </c>
      <c r="G433" s="119">
        <v>426476.25</v>
      </c>
    </row>
    <row r="434" spans="1:11" ht="81.75" customHeight="1" x14ac:dyDescent="0.2">
      <c r="A434" s="118">
        <v>396</v>
      </c>
      <c r="B434" s="19" t="s">
        <v>288</v>
      </c>
      <c r="C434" s="100" t="s">
        <v>353</v>
      </c>
      <c r="D434" s="120" t="s">
        <v>204</v>
      </c>
      <c r="E434" s="125">
        <v>710780.9</v>
      </c>
      <c r="F434" s="125">
        <v>355390.45</v>
      </c>
      <c r="G434" s="119">
        <v>266542.84000000003</v>
      </c>
    </row>
    <row r="435" spans="1:11" ht="81.75" customHeight="1" x14ac:dyDescent="0.2">
      <c r="A435" s="118">
        <v>397</v>
      </c>
      <c r="B435" s="19" t="s">
        <v>292</v>
      </c>
      <c r="C435" s="100" t="s">
        <v>353</v>
      </c>
      <c r="D435" s="120" t="s">
        <v>293</v>
      </c>
      <c r="E435" s="125">
        <v>1112973.3500000001</v>
      </c>
      <c r="F435" s="125">
        <v>556486.67000000004</v>
      </c>
      <c r="G435" s="119">
        <v>417365</v>
      </c>
    </row>
    <row r="436" spans="1:11" ht="132" customHeight="1" x14ac:dyDescent="0.2">
      <c r="A436" s="118">
        <v>398</v>
      </c>
      <c r="B436" s="19" t="s">
        <v>295</v>
      </c>
      <c r="C436" s="100" t="s">
        <v>353</v>
      </c>
      <c r="D436" s="120" t="s">
        <v>204</v>
      </c>
      <c r="E436" s="125">
        <v>1100681.29</v>
      </c>
      <c r="F436" s="125">
        <v>550340.65</v>
      </c>
      <c r="G436" s="119">
        <v>412755.49</v>
      </c>
    </row>
    <row r="437" spans="1:11" ht="132" customHeight="1" x14ac:dyDescent="0.2">
      <c r="A437" s="118">
        <v>399</v>
      </c>
      <c r="B437" s="15" t="s">
        <v>289</v>
      </c>
      <c r="C437" s="121" t="s">
        <v>353</v>
      </c>
      <c r="D437" s="56" t="s">
        <v>204</v>
      </c>
      <c r="E437" s="123">
        <v>890301.11</v>
      </c>
      <c r="F437" s="123">
        <v>445150.55</v>
      </c>
      <c r="G437" s="124">
        <v>333862.90999999997</v>
      </c>
    </row>
    <row r="438" spans="1:11" ht="132" customHeight="1" x14ac:dyDescent="0.2">
      <c r="A438" s="118">
        <v>400</v>
      </c>
      <c r="B438" s="19" t="s">
        <v>309</v>
      </c>
      <c r="C438" s="100" t="s">
        <v>353</v>
      </c>
      <c r="D438" s="120" t="s">
        <v>110</v>
      </c>
      <c r="E438" s="125">
        <v>597259.1</v>
      </c>
      <c r="F438" s="125">
        <v>298629.55</v>
      </c>
      <c r="G438" s="119">
        <v>223972.16</v>
      </c>
    </row>
    <row r="439" spans="1:11" ht="132" customHeight="1" x14ac:dyDescent="0.2">
      <c r="A439" s="118">
        <v>401</v>
      </c>
      <c r="B439" s="19" t="s">
        <v>285</v>
      </c>
      <c r="C439" s="100" t="s">
        <v>353</v>
      </c>
      <c r="D439" s="120" t="s">
        <v>204</v>
      </c>
      <c r="E439" s="125">
        <v>1137270</v>
      </c>
      <c r="F439" s="125">
        <v>568635</v>
      </c>
      <c r="G439" s="119">
        <v>426476.25</v>
      </c>
    </row>
    <row r="440" spans="1:11" ht="132" customHeight="1" x14ac:dyDescent="0.2">
      <c r="A440" s="118">
        <v>402</v>
      </c>
      <c r="B440" s="19" t="s">
        <v>296</v>
      </c>
      <c r="C440" s="100" t="s">
        <v>353</v>
      </c>
      <c r="D440" s="120" t="s">
        <v>204</v>
      </c>
      <c r="E440" s="125">
        <v>1090999.6200000001</v>
      </c>
      <c r="F440" s="125">
        <v>545499.81000000006</v>
      </c>
      <c r="G440" s="119">
        <v>409124.86</v>
      </c>
    </row>
    <row r="441" spans="1:11" ht="92.25" customHeight="1" x14ac:dyDescent="0.2">
      <c r="A441" s="118">
        <v>403</v>
      </c>
      <c r="B441" s="19" t="s">
        <v>310</v>
      </c>
      <c r="C441" s="100" t="s">
        <v>353</v>
      </c>
      <c r="D441" s="120" t="s">
        <v>204</v>
      </c>
      <c r="E441" s="125">
        <v>1098655</v>
      </c>
      <c r="F441" s="125">
        <v>549327.5</v>
      </c>
      <c r="G441" s="119">
        <v>411995.63</v>
      </c>
    </row>
    <row r="442" spans="1:11" ht="105" customHeight="1" x14ac:dyDescent="0.2">
      <c r="A442" s="118">
        <v>404</v>
      </c>
      <c r="B442" s="19" t="s">
        <v>312</v>
      </c>
      <c r="C442" s="100" t="s">
        <v>353</v>
      </c>
      <c r="D442" s="57" t="s">
        <v>204</v>
      </c>
      <c r="E442" s="125">
        <v>1137270</v>
      </c>
      <c r="F442" s="125">
        <v>568635</v>
      </c>
      <c r="G442" s="119">
        <v>426476.25</v>
      </c>
      <c r="J442" s="7"/>
      <c r="K442" s="7"/>
    </row>
    <row r="443" spans="1:11" ht="115.5" customHeight="1" x14ac:dyDescent="0.2">
      <c r="A443" s="118">
        <v>405</v>
      </c>
      <c r="B443" s="43" t="s">
        <v>270</v>
      </c>
      <c r="C443" s="42" t="s">
        <v>353</v>
      </c>
      <c r="D443" s="21" t="s">
        <v>271</v>
      </c>
      <c r="E443" s="39">
        <v>5117715</v>
      </c>
      <c r="F443" s="39">
        <v>2558857.5</v>
      </c>
      <c r="G443" s="87">
        <v>1919143.13</v>
      </c>
    </row>
    <row r="444" spans="1:11" ht="282.75" customHeight="1" x14ac:dyDescent="0.2">
      <c r="A444" s="118">
        <v>406</v>
      </c>
      <c r="B444" s="28" t="s">
        <v>272</v>
      </c>
      <c r="C444" s="37" t="s">
        <v>353</v>
      </c>
      <c r="D444" s="29" t="s">
        <v>273</v>
      </c>
      <c r="E444" s="89">
        <v>1129095</v>
      </c>
      <c r="F444" s="89">
        <v>564547.5</v>
      </c>
      <c r="G444" s="103">
        <v>423410.63</v>
      </c>
      <c r="I444" s="7"/>
    </row>
    <row r="445" spans="1:11" ht="121.5" customHeight="1" x14ac:dyDescent="0.2">
      <c r="A445" s="118">
        <v>407</v>
      </c>
      <c r="B445" s="13" t="s">
        <v>328</v>
      </c>
      <c r="C445" s="42" t="s">
        <v>353</v>
      </c>
      <c r="D445" s="21" t="s">
        <v>311</v>
      </c>
      <c r="E445" s="39">
        <v>1116465</v>
      </c>
      <c r="F445" s="39">
        <v>558232.5</v>
      </c>
      <c r="G445" s="39">
        <v>418674.38</v>
      </c>
      <c r="I445" s="7"/>
    </row>
    <row r="446" spans="1:11" ht="37.5" customHeight="1" thickBot="1" x14ac:dyDescent="0.25">
      <c r="A446" s="287" t="s">
        <v>265</v>
      </c>
      <c r="B446" s="288"/>
      <c r="C446" s="51">
        <f>COUNTA(C432:C445)</f>
        <v>14</v>
      </c>
      <c r="D446" s="52"/>
      <c r="E446" s="53">
        <f>SUM(E432:E445)</f>
        <v>18514005.370000001</v>
      </c>
      <c r="F446" s="53">
        <f>SUM(F432:F445)</f>
        <v>9257002.6799999997</v>
      </c>
      <c r="G446" s="53">
        <f>SUM(G432:G445)</f>
        <v>6942752.0299999993</v>
      </c>
    </row>
    <row r="447" spans="1:11" ht="37.5" customHeight="1" x14ac:dyDescent="0.2">
      <c r="A447" s="277" t="s">
        <v>456</v>
      </c>
      <c r="B447" s="278"/>
      <c r="C447" s="278"/>
      <c r="D447" s="278"/>
      <c r="E447" s="278"/>
      <c r="F447" s="278"/>
      <c r="G447" s="279"/>
    </row>
    <row r="448" spans="1:11" ht="81.75" customHeight="1" x14ac:dyDescent="0.2">
      <c r="A448" s="118">
        <v>408</v>
      </c>
      <c r="B448" s="19" t="s">
        <v>487</v>
      </c>
      <c r="C448" s="100" t="s">
        <v>353</v>
      </c>
      <c r="D448" s="120" t="s">
        <v>486</v>
      </c>
      <c r="E448" s="125">
        <v>338738.85</v>
      </c>
      <c r="F448" s="125">
        <v>169335.55</v>
      </c>
      <c r="G448" s="119">
        <v>127001.66</v>
      </c>
    </row>
    <row r="449" spans="1:7" ht="81.75" customHeight="1" x14ac:dyDescent="0.2">
      <c r="A449" s="118">
        <v>409</v>
      </c>
      <c r="B449" s="19" t="s">
        <v>438</v>
      </c>
      <c r="C449" s="100" t="s">
        <v>353</v>
      </c>
      <c r="D449" s="120" t="s">
        <v>463</v>
      </c>
      <c r="E449" s="125">
        <v>1095316.05</v>
      </c>
      <c r="F449" s="125">
        <v>547658.02</v>
      </c>
      <c r="G449" s="119">
        <v>410743.52</v>
      </c>
    </row>
    <row r="450" spans="1:7" ht="81.75" customHeight="1" x14ac:dyDescent="0.2">
      <c r="A450" s="118">
        <v>410</v>
      </c>
      <c r="B450" s="19" t="s">
        <v>485</v>
      </c>
      <c r="C450" s="100" t="s">
        <v>353</v>
      </c>
      <c r="D450" s="120" t="s">
        <v>486</v>
      </c>
      <c r="E450" s="125">
        <v>332647.76</v>
      </c>
      <c r="F450" s="125">
        <v>166290.62</v>
      </c>
      <c r="G450" s="119">
        <v>124717.97</v>
      </c>
    </row>
    <row r="451" spans="1:7" ht="81.75" customHeight="1" x14ac:dyDescent="0.2">
      <c r="A451" s="118">
        <v>411</v>
      </c>
      <c r="B451" s="19" t="s">
        <v>520</v>
      </c>
      <c r="C451" s="100" t="s">
        <v>353</v>
      </c>
      <c r="D451" s="120" t="s">
        <v>486</v>
      </c>
      <c r="E451" s="125">
        <v>1550277</v>
      </c>
      <c r="F451" s="125">
        <v>774983.47</v>
      </c>
      <c r="G451" s="119">
        <v>581237.6</v>
      </c>
    </row>
    <row r="452" spans="1:7" ht="81.75" customHeight="1" x14ac:dyDescent="0.2">
      <c r="A452" s="118">
        <v>412</v>
      </c>
      <c r="B452" s="19" t="s">
        <v>514</v>
      </c>
      <c r="C452" s="100" t="s">
        <v>353</v>
      </c>
      <c r="D452" s="120" t="s">
        <v>486</v>
      </c>
      <c r="E452" s="125">
        <v>123616.9</v>
      </c>
      <c r="F452" s="125">
        <v>61808.45</v>
      </c>
      <c r="G452" s="119">
        <v>46356.34</v>
      </c>
    </row>
    <row r="453" spans="1:7" ht="81.75" customHeight="1" x14ac:dyDescent="0.2">
      <c r="A453" s="118">
        <v>413</v>
      </c>
      <c r="B453" s="19" t="s">
        <v>508</v>
      </c>
      <c r="C453" s="100" t="s">
        <v>353</v>
      </c>
      <c r="D453" s="120" t="s">
        <v>486</v>
      </c>
      <c r="E453" s="125">
        <v>862023.14</v>
      </c>
      <c r="F453" s="125">
        <v>430832.08</v>
      </c>
      <c r="G453" s="119">
        <v>323124.05</v>
      </c>
    </row>
    <row r="454" spans="1:7" ht="81.75" customHeight="1" x14ac:dyDescent="0.2">
      <c r="A454" s="118">
        <v>414</v>
      </c>
      <c r="B454" s="19" t="s">
        <v>263</v>
      </c>
      <c r="C454" s="100" t="s">
        <v>353</v>
      </c>
      <c r="D454" s="120" t="s">
        <v>462</v>
      </c>
      <c r="E454" s="125">
        <v>1109153.8500000001</v>
      </c>
      <c r="F454" s="125">
        <v>554576.92000000004</v>
      </c>
      <c r="G454" s="119">
        <v>415932.69</v>
      </c>
    </row>
    <row r="455" spans="1:7" ht="102.75" customHeight="1" x14ac:dyDescent="0.2">
      <c r="A455" s="118">
        <v>415</v>
      </c>
      <c r="B455" s="19" t="s">
        <v>603</v>
      </c>
      <c r="C455" s="100" t="s">
        <v>353</v>
      </c>
      <c r="D455" s="120" t="s">
        <v>501</v>
      </c>
      <c r="E455" s="125">
        <v>5088892.5</v>
      </c>
      <c r="F455" s="125">
        <v>2544446.25</v>
      </c>
      <c r="G455" s="119">
        <v>1908334.69</v>
      </c>
    </row>
    <row r="456" spans="1:7" ht="102.75" customHeight="1" x14ac:dyDescent="0.2">
      <c r="A456" s="118">
        <v>416</v>
      </c>
      <c r="B456" s="19" t="s">
        <v>504</v>
      </c>
      <c r="C456" s="100" t="s">
        <v>353</v>
      </c>
      <c r="D456" s="120" t="s">
        <v>505</v>
      </c>
      <c r="E456" s="125">
        <v>536999.49</v>
      </c>
      <c r="F456" s="125">
        <v>268499.74</v>
      </c>
      <c r="G456" s="119">
        <v>201374.81</v>
      </c>
    </row>
    <row r="457" spans="1:7" ht="78" customHeight="1" x14ac:dyDescent="0.2">
      <c r="A457" s="118">
        <v>417</v>
      </c>
      <c r="B457" s="116" t="s">
        <v>698</v>
      </c>
      <c r="C457" s="100" t="s">
        <v>353</v>
      </c>
      <c r="D457" s="120" t="s">
        <v>458</v>
      </c>
      <c r="E457" s="125">
        <v>1013333.78</v>
      </c>
      <c r="F457" s="125">
        <v>506666.89</v>
      </c>
      <c r="G457" s="119">
        <v>380000.17</v>
      </c>
    </row>
    <row r="458" spans="1:7" ht="78" customHeight="1" x14ac:dyDescent="0.2">
      <c r="A458" s="118">
        <v>418</v>
      </c>
      <c r="B458" s="19" t="s">
        <v>509</v>
      </c>
      <c r="C458" s="100" t="s">
        <v>353</v>
      </c>
      <c r="D458" s="120" t="s">
        <v>486</v>
      </c>
      <c r="E458" s="125">
        <v>455343.41</v>
      </c>
      <c r="F458" s="125">
        <v>227626.17</v>
      </c>
      <c r="G458" s="119">
        <v>170719.63</v>
      </c>
    </row>
    <row r="459" spans="1:7" ht="78" customHeight="1" x14ac:dyDescent="0.2">
      <c r="A459" s="118">
        <v>419</v>
      </c>
      <c r="B459" s="19" t="s">
        <v>652</v>
      </c>
      <c r="C459" s="100" t="s">
        <v>353</v>
      </c>
      <c r="D459" s="120" t="s">
        <v>462</v>
      </c>
      <c r="E459" s="125">
        <v>356487.7</v>
      </c>
      <c r="F459" s="125">
        <v>178243.85</v>
      </c>
      <c r="G459" s="119">
        <v>133682.89000000001</v>
      </c>
    </row>
    <row r="460" spans="1:7" ht="78" customHeight="1" x14ac:dyDescent="0.2">
      <c r="A460" s="118">
        <v>420</v>
      </c>
      <c r="B460" s="19" t="s">
        <v>918</v>
      </c>
      <c r="C460" s="100" t="s">
        <v>353</v>
      </c>
      <c r="D460" s="120" t="s">
        <v>919</v>
      </c>
      <c r="E460" s="125">
        <v>40472.79</v>
      </c>
      <c r="F460" s="125">
        <v>20236.39</v>
      </c>
      <c r="G460" s="119">
        <v>15177.29</v>
      </c>
    </row>
    <row r="461" spans="1:7" ht="78" customHeight="1" x14ac:dyDescent="0.2">
      <c r="A461" s="118">
        <v>421</v>
      </c>
      <c r="B461" s="19" t="s">
        <v>685</v>
      </c>
      <c r="C461" s="100" t="s">
        <v>353</v>
      </c>
      <c r="D461" s="120" t="s">
        <v>486</v>
      </c>
      <c r="E461" s="125">
        <v>2142491.2200000002</v>
      </c>
      <c r="F461" s="125">
        <v>1071245.6100000001</v>
      </c>
      <c r="G461" s="119">
        <v>803434.21</v>
      </c>
    </row>
    <row r="462" spans="1:7" ht="78" customHeight="1" x14ac:dyDescent="0.2">
      <c r="A462" s="118">
        <v>422</v>
      </c>
      <c r="B462" s="19" t="s">
        <v>811</v>
      </c>
      <c r="C462" s="100" t="s">
        <v>353</v>
      </c>
      <c r="D462" s="120" t="s">
        <v>501</v>
      </c>
      <c r="E462" s="125">
        <v>573100</v>
      </c>
      <c r="F462" s="125">
        <v>286550</v>
      </c>
      <c r="G462" s="119">
        <v>214912.5</v>
      </c>
    </row>
    <row r="463" spans="1:7" ht="78" customHeight="1" x14ac:dyDescent="0.2">
      <c r="A463" s="118">
        <v>423</v>
      </c>
      <c r="B463" s="19" t="s">
        <v>515</v>
      </c>
      <c r="C463" s="100" t="s">
        <v>353</v>
      </c>
      <c r="D463" s="120" t="s">
        <v>501</v>
      </c>
      <c r="E463" s="125">
        <v>5032125</v>
      </c>
      <c r="F463" s="125">
        <v>2516062.5</v>
      </c>
      <c r="G463" s="119">
        <v>1887046.88</v>
      </c>
    </row>
    <row r="464" spans="1:7" ht="78" customHeight="1" x14ac:dyDescent="0.2">
      <c r="A464" s="118">
        <v>424</v>
      </c>
      <c r="B464" s="19" t="s">
        <v>614</v>
      </c>
      <c r="C464" s="100" t="s">
        <v>353</v>
      </c>
      <c r="D464" s="120" t="s">
        <v>462</v>
      </c>
      <c r="E464" s="125">
        <v>1130865</v>
      </c>
      <c r="F464" s="125">
        <v>565432.5</v>
      </c>
      <c r="G464" s="119">
        <v>424074.38</v>
      </c>
    </row>
    <row r="465" spans="1:7" ht="78" customHeight="1" x14ac:dyDescent="0.2">
      <c r="A465" s="118">
        <v>425</v>
      </c>
      <c r="B465" s="19" t="s">
        <v>511</v>
      </c>
      <c r="C465" s="100" t="s">
        <v>353</v>
      </c>
      <c r="D465" s="120" t="s">
        <v>462</v>
      </c>
      <c r="E465" s="125">
        <v>1120875</v>
      </c>
      <c r="F465" s="125">
        <v>560437.5</v>
      </c>
      <c r="G465" s="119">
        <v>420328.13</v>
      </c>
    </row>
    <row r="466" spans="1:7" ht="78" customHeight="1" x14ac:dyDescent="0.2">
      <c r="A466" s="118">
        <v>426</v>
      </c>
      <c r="B466" s="19" t="s">
        <v>537</v>
      </c>
      <c r="C466" s="100" t="s">
        <v>353</v>
      </c>
      <c r="D466" s="120" t="s">
        <v>462</v>
      </c>
      <c r="E466" s="125">
        <v>1033595.4</v>
      </c>
      <c r="F466" s="125">
        <v>516797.7</v>
      </c>
      <c r="G466" s="119">
        <v>387598.28</v>
      </c>
    </row>
    <row r="467" spans="1:7" ht="78" customHeight="1" x14ac:dyDescent="0.2">
      <c r="A467" s="118">
        <v>427</v>
      </c>
      <c r="B467" s="19" t="s">
        <v>584</v>
      </c>
      <c r="C467" s="100" t="s">
        <v>353</v>
      </c>
      <c r="D467" s="120" t="s">
        <v>462</v>
      </c>
      <c r="E467" s="125">
        <v>1130865</v>
      </c>
      <c r="F467" s="125">
        <v>565432.5</v>
      </c>
      <c r="G467" s="119">
        <v>424074.38</v>
      </c>
    </row>
    <row r="468" spans="1:7" ht="78" customHeight="1" x14ac:dyDescent="0.2">
      <c r="A468" s="118">
        <v>428</v>
      </c>
      <c r="B468" s="19" t="s">
        <v>687</v>
      </c>
      <c r="C468" s="100" t="s">
        <v>353</v>
      </c>
      <c r="D468" s="120" t="s">
        <v>486</v>
      </c>
      <c r="E468" s="125">
        <v>4054111.13</v>
      </c>
      <c r="F468" s="125">
        <v>2027055.56</v>
      </c>
      <c r="G468" s="119">
        <v>1520291.67</v>
      </c>
    </row>
    <row r="469" spans="1:7" ht="78" customHeight="1" x14ac:dyDescent="0.2">
      <c r="A469" s="118">
        <v>429</v>
      </c>
      <c r="B469" s="19" t="s">
        <v>717</v>
      </c>
      <c r="C469" s="100" t="s">
        <v>353</v>
      </c>
      <c r="D469" s="120" t="s">
        <v>462</v>
      </c>
      <c r="E469" s="125">
        <v>953715.79</v>
      </c>
      <c r="F469" s="125">
        <v>476857.88</v>
      </c>
      <c r="G469" s="119">
        <v>357643.41</v>
      </c>
    </row>
    <row r="470" spans="1:7" ht="78" customHeight="1" x14ac:dyDescent="0.2">
      <c r="A470" s="118">
        <v>430</v>
      </c>
      <c r="B470" s="19" t="s">
        <v>734</v>
      </c>
      <c r="C470" s="100" t="s">
        <v>353</v>
      </c>
      <c r="D470" s="120" t="s">
        <v>458</v>
      </c>
      <c r="E470" s="125">
        <v>1130865</v>
      </c>
      <c r="F470" s="125">
        <v>565432.5</v>
      </c>
      <c r="G470" s="119">
        <v>424074.38</v>
      </c>
    </row>
    <row r="471" spans="1:7" ht="78" customHeight="1" x14ac:dyDescent="0.2">
      <c r="A471" s="118">
        <v>431</v>
      </c>
      <c r="B471" s="19" t="s">
        <v>660</v>
      </c>
      <c r="C471" s="100" t="s">
        <v>353</v>
      </c>
      <c r="D471" s="120" t="s">
        <v>462</v>
      </c>
      <c r="E471" s="125">
        <v>1130865</v>
      </c>
      <c r="F471" s="125">
        <v>565432.5</v>
      </c>
      <c r="G471" s="119">
        <v>424074.38</v>
      </c>
    </row>
    <row r="472" spans="1:7" ht="78" customHeight="1" x14ac:dyDescent="0.2">
      <c r="A472" s="118">
        <v>432</v>
      </c>
      <c r="B472" s="19" t="s">
        <v>658</v>
      </c>
      <c r="C472" s="100" t="s">
        <v>353</v>
      </c>
      <c r="D472" s="120" t="s">
        <v>462</v>
      </c>
      <c r="E472" s="125">
        <v>796733.75</v>
      </c>
      <c r="F472" s="125">
        <v>398366.87</v>
      </c>
      <c r="G472" s="119">
        <v>298775.15000000002</v>
      </c>
    </row>
    <row r="473" spans="1:7" ht="78" customHeight="1" x14ac:dyDescent="0.2">
      <c r="A473" s="118">
        <v>433</v>
      </c>
      <c r="B473" s="19" t="s">
        <v>669</v>
      </c>
      <c r="C473" s="100" t="s">
        <v>353</v>
      </c>
      <c r="D473" s="120" t="s">
        <v>462</v>
      </c>
      <c r="E473" s="125">
        <v>1120875</v>
      </c>
      <c r="F473" s="125">
        <v>560437.5</v>
      </c>
      <c r="G473" s="119">
        <v>420328.13</v>
      </c>
    </row>
    <row r="474" spans="1:7" ht="78" customHeight="1" x14ac:dyDescent="0.2">
      <c r="A474" s="118">
        <v>434</v>
      </c>
      <c r="B474" s="19" t="s">
        <v>615</v>
      </c>
      <c r="C474" s="100" t="s">
        <v>353</v>
      </c>
      <c r="D474" s="120" t="s">
        <v>462</v>
      </c>
      <c r="E474" s="125">
        <v>1119569.28</v>
      </c>
      <c r="F474" s="125">
        <v>559784.64</v>
      </c>
      <c r="G474" s="119">
        <v>419838.48</v>
      </c>
    </row>
    <row r="475" spans="1:7" ht="78" customHeight="1" x14ac:dyDescent="0.2">
      <c r="A475" s="118">
        <v>435</v>
      </c>
      <c r="B475" s="19" t="s">
        <v>639</v>
      </c>
      <c r="C475" s="100" t="s">
        <v>353</v>
      </c>
      <c r="D475" s="120" t="s">
        <v>462</v>
      </c>
      <c r="E475" s="125">
        <v>1028301.03</v>
      </c>
      <c r="F475" s="125">
        <v>514150.51</v>
      </c>
      <c r="G475" s="119">
        <v>385612.88</v>
      </c>
    </row>
    <row r="476" spans="1:7" ht="78" customHeight="1" x14ac:dyDescent="0.2">
      <c r="A476" s="118">
        <v>436</v>
      </c>
      <c r="B476" s="19" t="s">
        <v>559</v>
      </c>
      <c r="C476" s="100" t="s">
        <v>353</v>
      </c>
      <c r="D476" s="22" t="s">
        <v>462</v>
      </c>
      <c r="E476" s="39">
        <v>1120875</v>
      </c>
      <c r="F476" s="39">
        <f>420328.13+140109.37</f>
        <v>560437.5</v>
      </c>
      <c r="G476" s="119">
        <v>420328.13</v>
      </c>
    </row>
    <row r="477" spans="1:7" ht="78" customHeight="1" x14ac:dyDescent="0.2">
      <c r="A477" s="118">
        <v>437</v>
      </c>
      <c r="B477" s="19" t="s">
        <v>521</v>
      </c>
      <c r="C477" s="100" t="s">
        <v>353</v>
      </c>
      <c r="D477" s="54" t="s">
        <v>462</v>
      </c>
      <c r="E477" s="89">
        <v>1130865</v>
      </c>
      <c r="F477" s="89">
        <v>565432.5</v>
      </c>
      <c r="G477" s="119">
        <v>424074.38</v>
      </c>
    </row>
    <row r="478" spans="1:7" ht="78" customHeight="1" x14ac:dyDescent="0.2">
      <c r="A478" s="118">
        <v>438</v>
      </c>
      <c r="B478" s="19" t="s">
        <v>735</v>
      </c>
      <c r="C478" s="100" t="s">
        <v>353</v>
      </c>
      <c r="D478" s="54" t="s">
        <v>462</v>
      </c>
      <c r="E478" s="89">
        <v>1085198.07</v>
      </c>
      <c r="F478" s="89">
        <v>542599.03</v>
      </c>
      <c r="G478" s="119">
        <v>406949.27</v>
      </c>
    </row>
    <row r="479" spans="1:7" ht="78" customHeight="1" x14ac:dyDescent="0.2">
      <c r="A479" s="118">
        <v>439</v>
      </c>
      <c r="B479" s="19" t="s">
        <v>581</v>
      </c>
      <c r="C479" s="100" t="s">
        <v>353</v>
      </c>
      <c r="D479" s="54" t="s">
        <v>458</v>
      </c>
      <c r="E479" s="89">
        <v>1120875</v>
      </c>
      <c r="F479" s="89">
        <v>560437.5</v>
      </c>
      <c r="G479" s="119">
        <v>420328.13</v>
      </c>
    </row>
    <row r="480" spans="1:7" ht="78" customHeight="1" x14ac:dyDescent="0.2">
      <c r="A480" s="118">
        <v>440</v>
      </c>
      <c r="B480" s="19" t="s">
        <v>582</v>
      </c>
      <c r="C480" s="100" t="s">
        <v>353</v>
      </c>
      <c r="D480" s="54" t="s">
        <v>462</v>
      </c>
      <c r="E480" s="89">
        <v>1092010.54</v>
      </c>
      <c r="F480" s="89">
        <v>546005.27</v>
      </c>
      <c r="G480" s="119">
        <v>409503.95</v>
      </c>
    </row>
    <row r="481" spans="1:11" ht="78" customHeight="1" x14ac:dyDescent="0.2">
      <c r="A481" s="118">
        <v>441</v>
      </c>
      <c r="B481" s="19" t="s">
        <v>711</v>
      </c>
      <c r="C481" s="100" t="s">
        <v>353</v>
      </c>
      <c r="D481" s="54" t="s">
        <v>712</v>
      </c>
      <c r="E481" s="89">
        <v>492198.37</v>
      </c>
      <c r="F481" s="89">
        <v>246099.18000000002</v>
      </c>
      <c r="G481" s="119">
        <v>184574.39</v>
      </c>
    </row>
    <row r="482" spans="1:11" ht="78" customHeight="1" x14ac:dyDescent="0.2">
      <c r="A482" s="118">
        <v>442</v>
      </c>
      <c r="B482" s="19" t="s">
        <v>563</v>
      </c>
      <c r="C482" s="100" t="s">
        <v>353</v>
      </c>
      <c r="D482" s="54" t="s">
        <v>462</v>
      </c>
      <c r="E482" s="89">
        <v>1130865</v>
      </c>
      <c r="F482" s="89">
        <v>565432.5</v>
      </c>
      <c r="G482" s="119">
        <v>424074.38</v>
      </c>
    </row>
    <row r="483" spans="1:11" ht="78" customHeight="1" x14ac:dyDescent="0.2">
      <c r="A483" s="118">
        <v>443</v>
      </c>
      <c r="B483" s="19" t="s">
        <v>702</v>
      </c>
      <c r="C483" s="100" t="s">
        <v>353</v>
      </c>
      <c r="D483" s="54" t="s">
        <v>462</v>
      </c>
      <c r="E483" s="89">
        <v>836064.35</v>
      </c>
      <c r="F483" s="89">
        <v>418032.18</v>
      </c>
      <c r="G483" s="119">
        <v>313524.14</v>
      </c>
    </row>
    <row r="484" spans="1:11" ht="78" customHeight="1" x14ac:dyDescent="0.2">
      <c r="A484" s="118">
        <v>444</v>
      </c>
      <c r="B484" s="19" t="s">
        <v>580</v>
      </c>
      <c r="C484" s="100" t="s">
        <v>353</v>
      </c>
      <c r="D484" s="54" t="s">
        <v>462</v>
      </c>
      <c r="E484" s="89">
        <v>256602.42</v>
      </c>
      <c r="F484" s="89">
        <v>128301.21</v>
      </c>
      <c r="G484" s="119">
        <v>96225.91</v>
      </c>
    </row>
    <row r="485" spans="1:11" ht="78" customHeight="1" x14ac:dyDescent="0.2">
      <c r="A485" s="118">
        <v>445</v>
      </c>
      <c r="B485" s="19" t="s">
        <v>674</v>
      </c>
      <c r="C485" s="100" t="s">
        <v>353</v>
      </c>
      <c r="D485" s="54" t="s">
        <v>458</v>
      </c>
      <c r="E485" s="89">
        <v>1118250</v>
      </c>
      <c r="F485" s="89">
        <v>559125</v>
      </c>
      <c r="G485" s="119">
        <v>419343.75</v>
      </c>
    </row>
    <row r="486" spans="1:11" ht="78" customHeight="1" x14ac:dyDescent="0.2">
      <c r="A486" s="118">
        <v>446</v>
      </c>
      <c r="B486" s="19" t="s">
        <v>684</v>
      </c>
      <c r="C486" s="100" t="s">
        <v>353</v>
      </c>
      <c r="D486" s="54" t="s">
        <v>458</v>
      </c>
      <c r="E486" s="89">
        <v>1130865</v>
      </c>
      <c r="F486" s="89">
        <v>565432.5</v>
      </c>
      <c r="G486" s="119">
        <v>424074.38</v>
      </c>
    </row>
    <row r="487" spans="1:11" ht="78" customHeight="1" x14ac:dyDescent="0.2">
      <c r="A487" s="118">
        <v>447</v>
      </c>
      <c r="B487" s="19" t="s">
        <v>907</v>
      </c>
      <c r="C487" s="100" t="s">
        <v>353</v>
      </c>
      <c r="D487" s="54" t="s">
        <v>610</v>
      </c>
      <c r="E487" s="89">
        <v>5088892.5</v>
      </c>
      <c r="F487" s="89">
        <v>2544446.25</v>
      </c>
      <c r="G487" s="119">
        <v>1908334.69</v>
      </c>
    </row>
    <row r="488" spans="1:11" ht="87" customHeight="1" x14ac:dyDescent="0.2">
      <c r="A488" s="118">
        <v>448</v>
      </c>
      <c r="B488" s="19" t="s">
        <v>686</v>
      </c>
      <c r="C488" s="100" t="s">
        <v>353</v>
      </c>
      <c r="D488" s="54" t="s">
        <v>462</v>
      </c>
      <c r="E488" s="89">
        <v>997978.03</v>
      </c>
      <c r="F488" s="89">
        <v>498989.01</v>
      </c>
      <c r="G488" s="119">
        <v>374241.76</v>
      </c>
      <c r="I488" s="7"/>
    </row>
    <row r="489" spans="1:11" ht="33" customHeight="1" x14ac:dyDescent="0.2">
      <c r="A489" s="118">
        <v>449</v>
      </c>
      <c r="B489" s="19" t="s">
        <v>562</v>
      </c>
      <c r="C489" s="100" t="s">
        <v>353</v>
      </c>
      <c r="D489" s="57" t="s">
        <v>462</v>
      </c>
      <c r="E489" s="125">
        <v>994696.74</v>
      </c>
      <c r="F489" s="125">
        <v>497348.37</v>
      </c>
      <c r="G489" s="119">
        <v>373011.28</v>
      </c>
      <c r="J489" s="7"/>
      <c r="K489" s="7"/>
    </row>
    <row r="490" spans="1:11" ht="30.75" customHeight="1" x14ac:dyDescent="0.2">
      <c r="A490" s="118">
        <v>450</v>
      </c>
      <c r="B490" s="19" t="s">
        <v>673</v>
      </c>
      <c r="C490" s="100" t="s">
        <v>353</v>
      </c>
      <c r="D490" s="101" t="s">
        <v>462</v>
      </c>
      <c r="E490" s="125">
        <v>1130865</v>
      </c>
      <c r="F490" s="125">
        <v>565432.5</v>
      </c>
      <c r="G490" s="119">
        <v>424074.38</v>
      </c>
    </row>
    <row r="491" spans="1:11" ht="87" customHeight="1" x14ac:dyDescent="0.2">
      <c r="A491" s="118">
        <v>451</v>
      </c>
      <c r="B491" s="19" t="s">
        <v>512</v>
      </c>
      <c r="C491" s="100" t="s">
        <v>353</v>
      </c>
      <c r="D491" s="101" t="s">
        <v>458</v>
      </c>
      <c r="E491" s="125">
        <v>862940.47</v>
      </c>
      <c r="F491" s="125">
        <v>431470.23</v>
      </c>
      <c r="G491" s="119">
        <v>323602.67</v>
      </c>
      <c r="I491" s="7"/>
    </row>
    <row r="492" spans="1:11" ht="87" customHeight="1" x14ac:dyDescent="0.2">
      <c r="A492" s="118">
        <v>452</v>
      </c>
      <c r="B492" s="15" t="s">
        <v>583</v>
      </c>
      <c r="C492" s="121" t="s">
        <v>353</v>
      </c>
      <c r="D492" s="163" t="s">
        <v>462</v>
      </c>
      <c r="E492" s="123">
        <v>1123298.81</v>
      </c>
      <c r="F492" s="123">
        <v>561649.4</v>
      </c>
      <c r="G492" s="124">
        <v>421237.05</v>
      </c>
      <c r="I492" s="7"/>
    </row>
    <row r="493" spans="1:11" ht="87" customHeight="1" x14ac:dyDescent="0.2">
      <c r="A493" s="118">
        <v>453</v>
      </c>
      <c r="B493" s="19" t="s">
        <v>518</v>
      </c>
      <c r="C493" s="100" t="s">
        <v>353</v>
      </c>
      <c r="D493" s="101" t="s">
        <v>462</v>
      </c>
      <c r="E493" s="125">
        <v>1118250</v>
      </c>
      <c r="F493" s="125">
        <v>559125</v>
      </c>
      <c r="G493" s="119">
        <v>419343.75</v>
      </c>
      <c r="I493" s="7"/>
    </row>
    <row r="494" spans="1:11" ht="87" customHeight="1" x14ac:dyDescent="0.2">
      <c r="A494" s="118">
        <v>454</v>
      </c>
      <c r="B494" s="19" t="s">
        <v>726</v>
      </c>
      <c r="C494" s="100" t="s">
        <v>353</v>
      </c>
      <c r="D494" s="101" t="s">
        <v>462</v>
      </c>
      <c r="E494" s="125">
        <v>1122000</v>
      </c>
      <c r="F494" s="125">
        <v>561000</v>
      </c>
      <c r="G494" s="119">
        <v>420750</v>
      </c>
      <c r="I494" s="7"/>
    </row>
    <row r="495" spans="1:11" ht="87" customHeight="1" x14ac:dyDescent="0.2">
      <c r="A495" s="118">
        <v>455</v>
      </c>
      <c r="B495" s="19" t="s">
        <v>697</v>
      </c>
      <c r="C495" s="100" t="s">
        <v>353</v>
      </c>
      <c r="D495" s="101" t="s">
        <v>462</v>
      </c>
      <c r="E495" s="125">
        <v>962492.05</v>
      </c>
      <c r="F495" s="125">
        <v>481246.02</v>
      </c>
      <c r="G495" s="119">
        <v>360934.52</v>
      </c>
      <c r="I495" s="7"/>
    </row>
    <row r="496" spans="1:11" ht="87" customHeight="1" x14ac:dyDescent="0.2">
      <c r="A496" s="118">
        <v>456</v>
      </c>
      <c r="B496" s="19" t="s">
        <v>554</v>
      </c>
      <c r="C496" s="100" t="s">
        <v>353</v>
      </c>
      <c r="D496" s="101" t="s">
        <v>462</v>
      </c>
      <c r="E496" s="125">
        <v>876211.49</v>
      </c>
      <c r="F496" s="125">
        <v>438105.75</v>
      </c>
      <c r="G496" s="119">
        <v>328579.31</v>
      </c>
      <c r="I496" s="7"/>
    </row>
    <row r="497" spans="1:9" ht="107.25" customHeight="1" x14ac:dyDescent="0.2">
      <c r="A497" s="118">
        <v>457</v>
      </c>
      <c r="B497" s="161" t="s">
        <v>806</v>
      </c>
      <c r="C497" s="100" t="s">
        <v>353</v>
      </c>
      <c r="D497" s="162" t="s">
        <v>458</v>
      </c>
      <c r="E497" s="125">
        <v>1129095</v>
      </c>
      <c r="F497" s="125">
        <v>564547.5</v>
      </c>
      <c r="G497" s="119">
        <v>423410.63</v>
      </c>
      <c r="I497" s="7"/>
    </row>
    <row r="498" spans="1:9" ht="121.5" customHeight="1" x14ac:dyDescent="0.2">
      <c r="A498" s="118">
        <v>458</v>
      </c>
      <c r="B498" s="19" t="s">
        <v>770</v>
      </c>
      <c r="C498" s="100" t="s">
        <v>353</v>
      </c>
      <c r="D498" s="174" t="s">
        <v>462</v>
      </c>
      <c r="E498" s="125">
        <v>1118250</v>
      </c>
      <c r="F498" s="125">
        <v>559125</v>
      </c>
      <c r="G498" s="119">
        <v>419343.75</v>
      </c>
      <c r="I498" s="7"/>
    </row>
    <row r="499" spans="1:9" ht="87" customHeight="1" x14ac:dyDescent="0.2">
      <c r="A499" s="118">
        <v>459</v>
      </c>
      <c r="B499" s="19" t="s">
        <v>528</v>
      </c>
      <c r="C499" s="100" t="s">
        <v>353</v>
      </c>
      <c r="D499" s="101" t="s">
        <v>462</v>
      </c>
      <c r="E499" s="125">
        <v>1122825</v>
      </c>
      <c r="F499" s="125">
        <v>561412.5</v>
      </c>
      <c r="G499" s="119">
        <v>421059.38</v>
      </c>
      <c r="I499" s="7"/>
    </row>
    <row r="500" spans="1:9" ht="87" customHeight="1" x14ac:dyDescent="0.2">
      <c r="A500" s="118">
        <v>460</v>
      </c>
      <c r="B500" s="15" t="s">
        <v>683</v>
      </c>
      <c r="C500" s="121" t="s">
        <v>353</v>
      </c>
      <c r="D500" s="163" t="s">
        <v>462</v>
      </c>
      <c r="E500" s="123">
        <v>1122825</v>
      </c>
      <c r="F500" s="123">
        <v>561412.5</v>
      </c>
      <c r="G500" s="124">
        <v>421059.38</v>
      </c>
      <c r="I500" s="7"/>
    </row>
    <row r="501" spans="1:9" ht="52.5" customHeight="1" x14ac:dyDescent="0.2">
      <c r="A501" s="118">
        <v>461</v>
      </c>
      <c r="B501" s="19" t="s">
        <v>743</v>
      </c>
      <c r="C501" s="100" t="s">
        <v>353</v>
      </c>
      <c r="D501" s="101" t="s">
        <v>462</v>
      </c>
      <c r="E501" s="39">
        <v>790346.83</v>
      </c>
      <c r="F501" s="39">
        <v>395173.41000000003</v>
      </c>
      <c r="G501" s="39">
        <v>296380.06</v>
      </c>
      <c r="I501" s="7"/>
    </row>
    <row r="502" spans="1:9" ht="112.5" customHeight="1" x14ac:dyDescent="0.2">
      <c r="A502" s="118">
        <v>462</v>
      </c>
      <c r="B502" s="161" t="s">
        <v>793</v>
      </c>
      <c r="C502" s="100" t="s">
        <v>353</v>
      </c>
      <c r="D502" s="162" t="s">
        <v>794</v>
      </c>
      <c r="E502" s="125">
        <v>797688.88</v>
      </c>
      <c r="F502" s="125">
        <v>398844.44</v>
      </c>
      <c r="G502" s="119">
        <v>299133.33</v>
      </c>
      <c r="I502" s="7"/>
    </row>
    <row r="503" spans="1:9" ht="132" customHeight="1" x14ac:dyDescent="0.2">
      <c r="A503" s="118">
        <v>463</v>
      </c>
      <c r="B503" s="243" t="s">
        <v>564</v>
      </c>
      <c r="C503" s="121" t="s">
        <v>353</v>
      </c>
      <c r="D503" s="244" t="s">
        <v>462</v>
      </c>
      <c r="E503" s="123">
        <v>563046.1</v>
      </c>
      <c r="F503" s="123">
        <v>281523.05</v>
      </c>
      <c r="G503" s="123">
        <v>211142.29</v>
      </c>
      <c r="I503" s="7"/>
    </row>
    <row r="504" spans="1:9" ht="132" customHeight="1" x14ac:dyDescent="0.2">
      <c r="A504" s="118">
        <v>464</v>
      </c>
      <c r="B504" s="243" t="s">
        <v>688</v>
      </c>
      <c r="C504" s="121" t="s">
        <v>353</v>
      </c>
      <c r="D504" s="244" t="s">
        <v>462</v>
      </c>
      <c r="E504" s="123">
        <v>1120875</v>
      </c>
      <c r="F504" s="123">
        <v>560437.5</v>
      </c>
      <c r="G504" s="123">
        <v>420328.13</v>
      </c>
      <c r="I504" s="7"/>
    </row>
    <row r="505" spans="1:9" ht="132" customHeight="1" x14ac:dyDescent="0.2">
      <c r="A505" s="118">
        <v>465</v>
      </c>
      <c r="B505" s="161" t="s">
        <v>551</v>
      </c>
      <c r="C505" s="100" t="s">
        <v>353</v>
      </c>
      <c r="D505" s="162" t="s">
        <v>458</v>
      </c>
      <c r="E505" s="125">
        <v>1120875</v>
      </c>
      <c r="F505" s="125">
        <v>560437.5</v>
      </c>
      <c r="G505" s="123">
        <v>420328.13</v>
      </c>
      <c r="I505" s="7"/>
    </row>
    <row r="506" spans="1:9" ht="132" customHeight="1" x14ac:dyDescent="0.2">
      <c r="A506" s="118">
        <v>466</v>
      </c>
      <c r="B506" s="161" t="s">
        <v>670</v>
      </c>
      <c r="C506" s="100" t="s">
        <v>353</v>
      </c>
      <c r="D506" s="162" t="s">
        <v>462</v>
      </c>
      <c r="E506" s="125">
        <v>1047876.35</v>
      </c>
      <c r="F506" s="125">
        <v>523938.17</v>
      </c>
      <c r="G506" s="125">
        <v>392953.63</v>
      </c>
      <c r="I506" s="7"/>
    </row>
    <row r="507" spans="1:9" ht="132" customHeight="1" x14ac:dyDescent="0.2">
      <c r="A507" s="118">
        <v>467</v>
      </c>
      <c r="B507" s="243" t="s">
        <v>621</v>
      </c>
      <c r="C507" s="121" t="s">
        <v>353</v>
      </c>
      <c r="D507" s="244" t="s">
        <v>458</v>
      </c>
      <c r="E507" s="123">
        <v>1122690</v>
      </c>
      <c r="F507" s="123">
        <v>561345</v>
      </c>
      <c r="G507" s="123">
        <v>421008.75</v>
      </c>
      <c r="I507" s="7"/>
    </row>
    <row r="508" spans="1:9" ht="132" customHeight="1" x14ac:dyDescent="0.2">
      <c r="A508" s="118">
        <v>468</v>
      </c>
      <c r="B508" s="243" t="s">
        <v>644</v>
      </c>
      <c r="C508" s="121" t="s">
        <v>353</v>
      </c>
      <c r="D508" s="244" t="s">
        <v>462</v>
      </c>
      <c r="E508" s="123">
        <v>1028572.16</v>
      </c>
      <c r="F508" s="123">
        <v>514286.08000000002</v>
      </c>
      <c r="G508" s="123">
        <v>385714.56</v>
      </c>
      <c r="I508" s="7"/>
    </row>
    <row r="509" spans="1:9" ht="132" customHeight="1" x14ac:dyDescent="0.2">
      <c r="A509" s="118">
        <v>469</v>
      </c>
      <c r="B509" s="161" t="s">
        <v>636</v>
      </c>
      <c r="C509" s="100" t="s">
        <v>353</v>
      </c>
      <c r="D509" s="162" t="s">
        <v>462</v>
      </c>
      <c r="E509" s="125">
        <v>1118250</v>
      </c>
      <c r="F509" s="125">
        <v>559125</v>
      </c>
      <c r="G509" s="125">
        <v>419343.75</v>
      </c>
      <c r="I509" s="7"/>
    </row>
    <row r="510" spans="1:9" ht="132" customHeight="1" x14ac:dyDescent="0.2">
      <c r="A510" s="118">
        <v>470</v>
      </c>
      <c r="B510" s="243" t="s">
        <v>524</v>
      </c>
      <c r="C510" s="121" t="s">
        <v>353</v>
      </c>
      <c r="D510" s="244" t="s">
        <v>462</v>
      </c>
      <c r="E510" s="123">
        <v>1040505</v>
      </c>
      <c r="F510" s="123">
        <v>520252.5</v>
      </c>
      <c r="G510" s="123">
        <v>390189.38</v>
      </c>
      <c r="I510" s="7"/>
    </row>
    <row r="511" spans="1:9" ht="132" customHeight="1" x14ac:dyDescent="0.2">
      <c r="A511" s="118">
        <v>471</v>
      </c>
      <c r="B511" s="243" t="s">
        <v>637</v>
      </c>
      <c r="C511" s="121" t="s">
        <v>353</v>
      </c>
      <c r="D511" s="244" t="s">
        <v>462</v>
      </c>
      <c r="E511" s="123">
        <v>750875.46</v>
      </c>
      <c r="F511" s="123">
        <v>375437.73</v>
      </c>
      <c r="G511" s="123">
        <v>281578.3</v>
      </c>
      <c r="I511" s="7"/>
    </row>
    <row r="512" spans="1:9" ht="132" customHeight="1" x14ac:dyDescent="0.2">
      <c r="A512" s="118">
        <v>472</v>
      </c>
      <c r="B512" s="243" t="s">
        <v>864</v>
      </c>
      <c r="C512" s="121" t="s">
        <v>353</v>
      </c>
      <c r="D512" s="244" t="s">
        <v>458</v>
      </c>
      <c r="E512" s="123">
        <v>994643.03</v>
      </c>
      <c r="F512" s="123">
        <v>497321.52</v>
      </c>
      <c r="G512" s="123">
        <v>372991.14</v>
      </c>
      <c r="I512" s="7"/>
    </row>
    <row r="513" spans="1:9" ht="132" customHeight="1" x14ac:dyDescent="0.2">
      <c r="A513" s="118">
        <v>473</v>
      </c>
      <c r="B513" s="243" t="s">
        <v>679</v>
      </c>
      <c r="C513" s="121" t="s">
        <v>353</v>
      </c>
      <c r="D513" s="244" t="s">
        <v>462</v>
      </c>
      <c r="E513" s="123">
        <v>1122690</v>
      </c>
      <c r="F513" s="123">
        <v>561345</v>
      </c>
      <c r="G513" s="123">
        <v>421008.75</v>
      </c>
      <c r="I513" s="7"/>
    </row>
    <row r="514" spans="1:9" ht="132" customHeight="1" x14ac:dyDescent="0.2">
      <c r="A514" s="118">
        <v>474</v>
      </c>
      <c r="B514" s="243" t="s">
        <v>725</v>
      </c>
      <c r="C514" s="121" t="s">
        <v>353</v>
      </c>
      <c r="D514" s="244" t="s">
        <v>462</v>
      </c>
      <c r="E514" s="123">
        <v>1120875</v>
      </c>
      <c r="F514" s="123">
        <v>560437.5</v>
      </c>
      <c r="G514" s="123">
        <v>420328.13</v>
      </c>
      <c r="I514" s="7"/>
    </row>
    <row r="515" spans="1:9" ht="132" customHeight="1" x14ac:dyDescent="0.2">
      <c r="A515" s="118">
        <v>475</v>
      </c>
      <c r="B515" s="243" t="s">
        <v>701</v>
      </c>
      <c r="C515" s="121" t="s">
        <v>353</v>
      </c>
      <c r="D515" s="244" t="s">
        <v>462</v>
      </c>
      <c r="E515" s="123">
        <v>1122690</v>
      </c>
      <c r="F515" s="123">
        <v>561345</v>
      </c>
      <c r="G515" s="123">
        <v>421008.75</v>
      </c>
      <c r="I515" s="7"/>
    </row>
    <row r="516" spans="1:9" ht="132" customHeight="1" x14ac:dyDescent="0.2">
      <c r="A516" s="118">
        <v>476</v>
      </c>
      <c r="B516" s="243" t="s">
        <v>659</v>
      </c>
      <c r="C516" s="121" t="s">
        <v>353</v>
      </c>
      <c r="D516" s="244" t="s">
        <v>462</v>
      </c>
      <c r="E516" s="123">
        <v>1122690</v>
      </c>
      <c r="F516" s="123">
        <v>561345</v>
      </c>
      <c r="G516" s="123">
        <v>421008.75</v>
      </c>
      <c r="I516" s="7"/>
    </row>
    <row r="517" spans="1:9" ht="132" customHeight="1" x14ac:dyDescent="0.2">
      <c r="A517" s="118">
        <v>477</v>
      </c>
      <c r="B517" s="243" t="s">
        <v>737</v>
      </c>
      <c r="C517" s="121" t="s">
        <v>353</v>
      </c>
      <c r="D517" s="244" t="s">
        <v>462</v>
      </c>
      <c r="E517" s="123">
        <v>839840.29</v>
      </c>
      <c r="F517" s="123">
        <v>419920.14</v>
      </c>
      <c r="G517" s="123">
        <v>314940.11</v>
      </c>
      <c r="I517" s="7"/>
    </row>
    <row r="518" spans="1:9" ht="132" customHeight="1" x14ac:dyDescent="0.2">
      <c r="A518" s="118">
        <v>478</v>
      </c>
      <c r="B518" s="243" t="s">
        <v>736</v>
      </c>
      <c r="C518" s="121" t="s">
        <v>353</v>
      </c>
      <c r="D518" s="244" t="s">
        <v>462</v>
      </c>
      <c r="E518" s="123">
        <v>991715.69</v>
      </c>
      <c r="F518" s="123">
        <v>495857.84</v>
      </c>
      <c r="G518" s="123">
        <v>371893.38</v>
      </c>
      <c r="I518" s="7"/>
    </row>
    <row r="519" spans="1:9" ht="132" customHeight="1" x14ac:dyDescent="0.2">
      <c r="A519" s="118">
        <v>479</v>
      </c>
      <c r="B519" s="243" t="s">
        <v>708</v>
      </c>
      <c r="C519" s="121" t="s">
        <v>353</v>
      </c>
      <c r="D519" s="244" t="s">
        <v>458</v>
      </c>
      <c r="E519" s="123">
        <v>1118250</v>
      </c>
      <c r="F519" s="123">
        <v>559125</v>
      </c>
      <c r="G519" s="123">
        <v>419343.75</v>
      </c>
      <c r="I519" s="7"/>
    </row>
    <row r="520" spans="1:9" ht="132" customHeight="1" x14ac:dyDescent="0.2">
      <c r="A520" s="118">
        <v>480</v>
      </c>
      <c r="B520" s="243" t="s">
        <v>650</v>
      </c>
      <c r="C520" s="121" t="s">
        <v>353</v>
      </c>
      <c r="D520" s="244" t="s">
        <v>462</v>
      </c>
      <c r="E520" s="123">
        <v>1081982.8799999999</v>
      </c>
      <c r="F520" s="123">
        <v>540991.43999999994</v>
      </c>
      <c r="G520" s="123">
        <v>405743.58</v>
      </c>
      <c r="I520" s="7"/>
    </row>
    <row r="521" spans="1:9" ht="132" customHeight="1" x14ac:dyDescent="0.2">
      <c r="A521" s="118">
        <v>481</v>
      </c>
      <c r="B521" s="243" t="s">
        <v>713</v>
      </c>
      <c r="C521" s="121" t="s">
        <v>353</v>
      </c>
      <c r="D521" s="244" t="s">
        <v>462</v>
      </c>
      <c r="E521" s="123">
        <v>1122825</v>
      </c>
      <c r="F521" s="123">
        <v>561412.5</v>
      </c>
      <c r="G521" s="123">
        <v>421059.38</v>
      </c>
      <c r="I521" s="7"/>
    </row>
    <row r="522" spans="1:9" ht="132" customHeight="1" x14ac:dyDescent="0.2">
      <c r="A522" s="118">
        <v>482</v>
      </c>
      <c r="B522" s="243" t="s">
        <v>772</v>
      </c>
      <c r="C522" s="121" t="s">
        <v>353</v>
      </c>
      <c r="D522" s="244" t="s">
        <v>462</v>
      </c>
      <c r="E522" s="123">
        <v>1122825</v>
      </c>
      <c r="F522" s="123">
        <v>561412.5</v>
      </c>
      <c r="G522" s="123">
        <v>421059.38</v>
      </c>
      <c r="I522" s="7"/>
    </row>
    <row r="523" spans="1:9" ht="132" customHeight="1" x14ac:dyDescent="0.2">
      <c r="A523" s="118">
        <v>483</v>
      </c>
      <c r="B523" s="243" t="s">
        <v>539</v>
      </c>
      <c r="C523" s="121" t="s">
        <v>353</v>
      </c>
      <c r="D523" s="244" t="s">
        <v>462</v>
      </c>
      <c r="E523" s="123">
        <v>1122690</v>
      </c>
      <c r="F523" s="123">
        <v>561345</v>
      </c>
      <c r="G523" s="123">
        <v>421008.75</v>
      </c>
      <c r="I523" s="7"/>
    </row>
    <row r="524" spans="1:9" ht="132" customHeight="1" x14ac:dyDescent="0.2">
      <c r="A524" s="118">
        <v>484</v>
      </c>
      <c r="B524" s="243" t="s">
        <v>786</v>
      </c>
      <c r="C524" s="121" t="s">
        <v>353</v>
      </c>
      <c r="D524" s="244" t="s">
        <v>462</v>
      </c>
      <c r="E524" s="123">
        <v>1118250</v>
      </c>
      <c r="F524" s="123">
        <v>559125</v>
      </c>
      <c r="G524" s="123">
        <v>419343.75</v>
      </c>
      <c r="I524" s="7"/>
    </row>
    <row r="525" spans="1:9" ht="132" customHeight="1" x14ac:dyDescent="0.2">
      <c r="A525" s="118">
        <v>485</v>
      </c>
      <c r="B525" s="243" t="s">
        <v>538</v>
      </c>
      <c r="C525" s="121" t="s">
        <v>353</v>
      </c>
      <c r="D525" s="244" t="s">
        <v>458</v>
      </c>
      <c r="E525" s="123">
        <v>1122690</v>
      </c>
      <c r="F525" s="123">
        <v>561345</v>
      </c>
      <c r="G525" s="123">
        <v>421008.75</v>
      </c>
      <c r="I525" s="7"/>
    </row>
    <row r="526" spans="1:9" ht="132" customHeight="1" x14ac:dyDescent="0.2">
      <c r="A526" s="118">
        <v>486</v>
      </c>
      <c r="B526" s="243" t="s">
        <v>595</v>
      </c>
      <c r="C526" s="121" t="s">
        <v>353</v>
      </c>
      <c r="D526" s="244" t="s">
        <v>462</v>
      </c>
      <c r="E526" s="123">
        <v>1087737.76</v>
      </c>
      <c r="F526" s="123">
        <v>543868.88</v>
      </c>
      <c r="G526" s="123">
        <v>407901.66</v>
      </c>
      <c r="I526" s="7"/>
    </row>
    <row r="527" spans="1:9" ht="132" customHeight="1" x14ac:dyDescent="0.2">
      <c r="A527" s="118">
        <v>487</v>
      </c>
      <c r="B527" s="243" t="s">
        <v>775</v>
      </c>
      <c r="C527" s="121" t="s">
        <v>353</v>
      </c>
      <c r="D527" s="244" t="s">
        <v>458</v>
      </c>
      <c r="E527" s="123">
        <v>732369.29</v>
      </c>
      <c r="F527" s="123">
        <v>348241.6</v>
      </c>
      <c r="G527" s="123">
        <v>261181.2</v>
      </c>
      <c r="I527" s="7"/>
    </row>
    <row r="528" spans="1:9" ht="132" customHeight="1" x14ac:dyDescent="0.2">
      <c r="A528" s="118">
        <v>488</v>
      </c>
      <c r="B528" s="161" t="s">
        <v>807</v>
      </c>
      <c r="C528" s="100" t="s">
        <v>353</v>
      </c>
      <c r="D528" s="162" t="s">
        <v>462</v>
      </c>
      <c r="E528" s="125">
        <v>282600.84000000003</v>
      </c>
      <c r="F528" s="125">
        <v>141300.42000000001</v>
      </c>
      <c r="G528" s="125">
        <v>105975.32</v>
      </c>
      <c r="I528" s="7"/>
    </row>
    <row r="529" spans="1:11" ht="132" customHeight="1" x14ac:dyDescent="0.2">
      <c r="A529" s="118">
        <v>489</v>
      </c>
      <c r="B529" s="13" t="s">
        <v>762</v>
      </c>
      <c r="C529" s="42" t="s">
        <v>353</v>
      </c>
      <c r="D529" s="21" t="s">
        <v>462</v>
      </c>
      <c r="E529" s="39">
        <v>1122825</v>
      </c>
      <c r="F529" s="39">
        <v>561412.5</v>
      </c>
      <c r="G529" s="39">
        <v>421059.38</v>
      </c>
      <c r="I529" s="7"/>
    </row>
    <row r="530" spans="1:11" ht="30.75" customHeight="1" thickBot="1" x14ac:dyDescent="0.25">
      <c r="A530" s="287" t="s">
        <v>457</v>
      </c>
      <c r="B530" s="288"/>
      <c r="C530" s="51">
        <f>COUNTA(C448:C529)</f>
        <v>82</v>
      </c>
      <c r="D530" s="52"/>
      <c r="E530" s="53">
        <f>SUM(E448:E529)</f>
        <v>94539335.219999984</v>
      </c>
      <c r="F530" s="53">
        <f t="shared" ref="F530:G530" si="14">SUM(F448:F529)</f>
        <v>47251277.290000007</v>
      </c>
      <c r="G530" s="53">
        <f t="shared" si="14"/>
        <v>35438458.129999995</v>
      </c>
    </row>
    <row r="531" spans="1:11" ht="60" customHeight="1" thickBot="1" x14ac:dyDescent="0.25">
      <c r="A531" s="259" t="s">
        <v>954</v>
      </c>
      <c r="B531" s="260"/>
      <c r="C531" s="231">
        <f>C430+C409+C446+C530</f>
        <v>130</v>
      </c>
      <c r="D531" s="231"/>
      <c r="E531" s="108">
        <f>E430+E409+E446+E530</f>
        <v>144243908.72999999</v>
      </c>
      <c r="F531" s="108">
        <f>F430+F409+F446+F530</f>
        <v>72103564</v>
      </c>
      <c r="G531" s="109">
        <f>G430+G409+G446+G530</f>
        <v>54077673.179999992</v>
      </c>
      <c r="I531" s="240"/>
      <c r="J531" s="240"/>
      <c r="K531" s="240"/>
    </row>
    <row r="532" spans="1:11" ht="60" customHeight="1" x14ac:dyDescent="0.2">
      <c r="A532" s="269" t="s">
        <v>161</v>
      </c>
      <c r="B532" s="270"/>
      <c r="C532" s="270"/>
      <c r="D532" s="270"/>
      <c r="E532" s="270"/>
      <c r="F532" s="270"/>
      <c r="G532" s="271"/>
    </row>
    <row r="533" spans="1:11" ht="60" customHeight="1" x14ac:dyDescent="0.2">
      <c r="A533" s="146">
        <v>490</v>
      </c>
      <c r="B533" s="35" t="s">
        <v>248</v>
      </c>
      <c r="C533" s="100" t="s">
        <v>282</v>
      </c>
      <c r="D533" s="36" t="s">
        <v>163</v>
      </c>
      <c r="E533" s="89">
        <v>1555926.05</v>
      </c>
      <c r="F533" s="89">
        <v>1555926.05</v>
      </c>
      <c r="G533" s="103">
        <v>1166944.54</v>
      </c>
    </row>
    <row r="534" spans="1:11" ht="60" customHeight="1" x14ac:dyDescent="0.2">
      <c r="A534" s="146">
        <v>491</v>
      </c>
      <c r="B534" s="35" t="s">
        <v>173</v>
      </c>
      <c r="C534" s="100" t="s">
        <v>282</v>
      </c>
      <c r="D534" s="36" t="s">
        <v>172</v>
      </c>
      <c r="E534" s="89">
        <v>5350796.6100000003</v>
      </c>
      <c r="F534" s="89">
        <v>5350796.6100000003</v>
      </c>
      <c r="G534" s="103">
        <v>4013097.46</v>
      </c>
    </row>
    <row r="535" spans="1:11" ht="60" customHeight="1" x14ac:dyDescent="0.2">
      <c r="A535" s="146">
        <v>492</v>
      </c>
      <c r="B535" s="35" t="s">
        <v>167</v>
      </c>
      <c r="C535" s="100" t="s">
        <v>282</v>
      </c>
      <c r="D535" s="36" t="s">
        <v>163</v>
      </c>
      <c r="E535" s="89">
        <v>2180213.7400000002</v>
      </c>
      <c r="F535" s="89">
        <v>2180213.7400000002</v>
      </c>
      <c r="G535" s="103">
        <v>1635160.3050000002</v>
      </c>
    </row>
    <row r="536" spans="1:11" ht="60" customHeight="1" x14ac:dyDescent="0.2">
      <c r="A536" s="146">
        <v>493</v>
      </c>
      <c r="B536" s="35" t="s">
        <v>168</v>
      </c>
      <c r="C536" s="100" t="s">
        <v>282</v>
      </c>
      <c r="D536" s="36" t="s">
        <v>163</v>
      </c>
      <c r="E536" s="89">
        <v>2114272.27</v>
      </c>
      <c r="F536" s="89">
        <v>2114272.27</v>
      </c>
      <c r="G536" s="103">
        <v>1585704.2</v>
      </c>
    </row>
    <row r="537" spans="1:11" ht="60" customHeight="1" x14ac:dyDescent="0.2">
      <c r="A537" s="146">
        <v>494</v>
      </c>
      <c r="B537" s="19" t="s">
        <v>162</v>
      </c>
      <c r="C537" s="100" t="s">
        <v>282</v>
      </c>
      <c r="D537" s="41" t="s">
        <v>163</v>
      </c>
      <c r="E537" s="89">
        <v>1454533.23</v>
      </c>
      <c r="F537" s="89">
        <v>1454533.23</v>
      </c>
      <c r="G537" s="103">
        <v>1090899.92</v>
      </c>
    </row>
    <row r="538" spans="1:11" s="68" customFormat="1" ht="60" customHeight="1" x14ac:dyDescent="0.2">
      <c r="A538" s="146">
        <v>495</v>
      </c>
      <c r="B538" s="19" t="s">
        <v>347</v>
      </c>
      <c r="C538" s="100" t="s">
        <v>282</v>
      </c>
      <c r="D538" s="120" t="s">
        <v>163</v>
      </c>
      <c r="E538" s="125">
        <v>2393015.96</v>
      </c>
      <c r="F538" s="125">
        <v>2393015.96</v>
      </c>
      <c r="G538" s="119">
        <v>1794761.97</v>
      </c>
      <c r="H538" s="140"/>
      <c r="I538" s="2"/>
    </row>
    <row r="539" spans="1:11" s="68" customFormat="1" ht="60" customHeight="1" x14ac:dyDescent="0.2">
      <c r="A539" s="146">
        <v>496</v>
      </c>
      <c r="B539" s="19" t="s">
        <v>174</v>
      </c>
      <c r="C539" s="100" t="s">
        <v>282</v>
      </c>
      <c r="D539" s="120" t="s">
        <v>172</v>
      </c>
      <c r="E539" s="125">
        <v>2657745.46</v>
      </c>
      <c r="F539" s="125">
        <v>2657745.46</v>
      </c>
      <c r="G539" s="119">
        <v>1993309.1</v>
      </c>
      <c r="H539" s="140"/>
      <c r="I539" s="2"/>
    </row>
    <row r="540" spans="1:11" s="68" customFormat="1" ht="60" customHeight="1" x14ac:dyDescent="0.2">
      <c r="A540" s="146">
        <v>497</v>
      </c>
      <c r="B540" s="19" t="s">
        <v>345</v>
      </c>
      <c r="C540" s="100" t="s">
        <v>282</v>
      </c>
      <c r="D540" s="120" t="s">
        <v>346</v>
      </c>
      <c r="E540" s="125">
        <v>2806592.7</v>
      </c>
      <c r="F540" s="125">
        <v>2806592.7</v>
      </c>
      <c r="G540" s="119">
        <v>2104944.5299999998</v>
      </c>
      <c r="H540" s="140"/>
      <c r="I540" s="2"/>
    </row>
    <row r="541" spans="1:11" s="68" customFormat="1" ht="60" customHeight="1" x14ac:dyDescent="0.2">
      <c r="A541" s="146">
        <v>498</v>
      </c>
      <c r="B541" s="19" t="s">
        <v>978</v>
      </c>
      <c r="C541" s="100" t="s">
        <v>282</v>
      </c>
      <c r="D541" s="120" t="s">
        <v>172</v>
      </c>
      <c r="E541" s="125">
        <v>7158655</v>
      </c>
      <c r="F541" s="125">
        <v>7158655</v>
      </c>
      <c r="G541" s="119">
        <v>5368991.25</v>
      </c>
      <c r="H541" s="140"/>
      <c r="I541" s="2"/>
    </row>
    <row r="542" spans="1:11" ht="66" customHeight="1" x14ac:dyDescent="0.2">
      <c r="A542" s="146">
        <v>499</v>
      </c>
      <c r="B542" s="19" t="s">
        <v>170</v>
      </c>
      <c r="C542" s="100" t="s">
        <v>282</v>
      </c>
      <c r="D542" s="120" t="s">
        <v>171</v>
      </c>
      <c r="E542" s="125">
        <v>4100581.23</v>
      </c>
      <c r="F542" s="125">
        <v>4100581.23</v>
      </c>
      <c r="G542" s="119">
        <v>3075435.92</v>
      </c>
    </row>
    <row r="543" spans="1:11" ht="75.75" customHeight="1" x14ac:dyDescent="0.2">
      <c r="A543" s="146">
        <v>500</v>
      </c>
      <c r="B543" s="19" t="s">
        <v>465</v>
      </c>
      <c r="C543" s="100" t="s">
        <v>282</v>
      </c>
      <c r="D543" s="27" t="s">
        <v>466</v>
      </c>
      <c r="E543" s="125">
        <v>7295457.4000000004</v>
      </c>
      <c r="F543" s="125">
        <v>7295457.4000000004</v>
      </c>
      <c r="G543" s="119">
        <v>5471593.0499999998</v>
      </c>
    </row>
    <row r="544" spans="1:11" ht="73.5" customHeight="1" thickBot="1" x14ac:dyDescent="0.25">
      <c r="A544" s="146">
        <v>501</v>
      </c>
      <c r="B544" s="75" t="s">
        <v>876</v>
      </c>
      <c r="C544" s="113" t="s">
        <v>282</v>
      </c>
      <c r="D544" s="122" t="s">
        <v>877</v>
      </c>
      <c r="E544" s="128">
        <v>6271229.3399999999</v>
      </c>
      <c r="F544" s="128">
        <v>6271229.3399999999</v>
      </c>
      <c r="G544" s="114">
        <v>4703422.01</v>
      </c>
      <c r="I544" s="7"/>
    </row>
    <row r="545" spans="1:7" ht="49.5" customHeight="1" thickBot="1" x14ac:dyDescent="0.25">
      <c r="A545" s="272" t="s">
        <v>164</v>
      </c>
      <c r="B545" s="273"/>
      <c r="C545" s="126">
        <f>COUNTA(C533:C544)</f>
        <v>12</v>
      </c>
      <c r="D545" s="241"/>
      <c r="E545" s="242">
        <f>SUM(E533:E544)</f>
        <v>45339018.989999995</v>
      </c>
      <c r="F545" s="242">
        <f t="shared" ref="F545:G545" si="15">SUM(F533:F544)</f>
        <v>45339018.989999995</v>
      </c>
      <c r="G545" s="242">
        <f t="shared" si="15"/>
        <v>34004264.255000003</v>
      </c>
    </row>
    <row r="546" spans="1:7" ht="35.25" customHeight="1" x14ac:dyDescent="0.2">
      <c r="A546" s="266" t="s">
        <v>220</v>
      </c>
      <c r="B546" s="267"/>
      <c r="C546" s="267"/>
      <c r="D546" s="267"/>
      <c r="E546" s="267"/>
      <c r="F546" s="267"/>
      <c r="G546" s="268"/>
    </row>
    <row r="547" spans="1:7" ht="63.75" customHeight="1" x14ac:dyDescent="0.2">
      <c r="A547" s="147">
        <v>502</v>
      </c>
      <c r="B547" s="19" t="s">
        <v>222</v>
      </c>
      <c r="C547" s="100" t="s">
        <v>282</v>
      </c>
      <c r="D547" s="101" t="s">
        <v>223</v>
      </c>
      <c r="E547" s="105">
        <v>957074.15</v>
      </c>
      <c r="F547" s="111">
        <v>957074.15</v>
      </c>
      <c r="G547" s="106">
        <v>717805.61</v>
      </c>
    </row>
    <row r="548" spans="1:7" ht="63.75" customHeight="1" x14ac:dyDescent="0.2">
      <c r="A548" s="147">
        <v>503</v>
      </c>
      <c r="B548" s="19" t="s">
        <v>260</v>
      </c>
      <c r="C548" s="100" t="s">
        <v>282</v>
      </c>
      <c r="D548" s="90" t="s">
        <v>223</v>
      </c>
      <c r="E548" s="105">
        <v>352439.1</v>
      </c>
      <c r="F548" s="111">
        <v>352439.1</v>
      </c>
      <c r="G548" s="112">
        <v>264329.33</v>
      </c>
    </row>
    <row r="549" spans="1:7" ht="63.75" customHeight="1" x14ac:dyDescent="0.2">
      <c r="A549" s="147">
        <v>504</v>
      </c>
      <c r="B549" s="19" t="s">
        <v>255</v>
      </c>
      <c r="C549" s="100" t="s">
        <v>282</v>
      </c>
      <c r="D549" s="90" t="s">
        <v>223</v>
      </c>
      <c r="E549" s="105">
        <v>1668057.24</v>
      </c>
      <c r="F549" s="111">
        <v>1668057.24</v>
      </c>
      <c r="G549" s="112">
        <v>1251042.93</v>
      </c>
    </row>
    <row r="550" spans="1:7" ht="63.75" customHeight="1" x14ac:dyDescent="0.2">
      <c r="A550" s="147">
        <v>505</v>
      </c>
      <c r="B550" s="19" t="s">
        <v>252</v>
      </c>
      <c r="C550" s="100" t="s">
        <v>282</v>
      </c>
      <c r="D550" s="90" t="s">
        <v>163</v>
      </c>
      <c r="E550" s="105">
        <v>670478.4</v>
      </c>
      <c r="F550" s="111">
        <v>670478.4</v>
      </c>
      <c r="G550" s="112">
        <v>502858.8</v>
      </c>
    </row>
    <row r="551" spans="1:7" ht="63.75" customHeight="1" x14ac:dyDescent="0.2">
      <c r="A551" s="147">
        <v>506</v>
      </c>
      <c r="B551" s="15" t="s">
        <v>297</v>
      </c>
      <c r="C551" s="121" t="s">
        <v>282</v>
      </c>
      <c r="D551" s="34" t="s">
        <v>223</v>
      </c>
      <c r="E551" s="58">
        <v>546280.34</v>
      </c>
      <c r="F551" s="102">
        <v>546280.34</v>
      </c>
      <c r="G551" s="106">
        <v>409710.26</v>
      </c>
    </row>
    <row r="552" spans="1:7" ht="63.75" customHeight="1" x14ac:dyDescent="0.2">
      <c r="A552" s="147">
        <v>507</v>
      </c>
      <c r="B552" s="35" t="s">
        <v>298</v>
      </c>
      <c r="C552" s="100" t="s">
        <v>282</v>
      </c>
      <c r="D552" s="90" t="s">
        <v>223</v>
      </c>
      <c r="E552" s="111">
        <v>2518268.87</v>
      </c>
      <c r="F552" s="111">
        <v>2518268.87</v>
      </c>
      <c r="G552" s="151">
        <v>1888701.65</v>
      </c>
    </row>
    <row r="553" spans="1:7" ht="88.5" customHeight="1" x14ac:dyDescent="0.2">
      <c r="A553" s="147">
        <v>508</v>
      </c>
      <c r="B553" s="19" t="s">
        <v>251</v>
      </c>
      <c r="C553" s="100" t="s">
        <v>282</v>
      </c>
      <c r="D553" s="101" t="s">
        <v>172</v>
      </c>
      <c r="E553" s="145">
        <v>6085293.5</v>
      </c>
      <c r="F553" s="145">
        <v>6085293.5</v>
      </c>
      <c r="G553" s="115">
        <v>4563970.13</v>
      </c>
    </row>
    <row r="554" spans="1:7" ht="88.5" customHeight="1" x14ac:dyDescent="0.2">
      <c r="A554" s="147">
        <v>509</v>
      </c>
      <c r="B554" s="19" t="s">
        <v>254</v>
      </c>
      <c r="C554" s="100" t="s">
        <v>282</v>
      </c>
      <c r="D554" s="101" t="s">
        <v>172</v>
      </c>
      <c r="E554" s="145">
        <v>6372544.6799999997</v>
      </c>
      <c r="F554" s="145">
        <v>6372544.6799999997</v>
      </c>
      <c r="G554" s="115">
        <v>4779408.51</v>
      </c>
    </row>
    <row r="555" spans="1:7" ht="88.5" customHeight="1" x14ac:dyDescent="0.2">
      <c r="A555" s="147">
        <v>510</v>
      </c>
      <c r="B555" s="19" t="s">
        <v>249</v>
      </c>
      <c r="C555" s="100" t="s">
        <v>282</v>
      </c>
      <c r="D555" s="101" t="s">
        <v>250</v>
      </c>
      <c r="E555" s="145">
        <v>911661.61</v>
      </c>
      <c r="F555" s="145">
        <v>911661.61</v>
      </c>
      <c r="G555" s="115">
        <v>683746.21</v>
      </c>
    </row>
    <row r="556" spans="1:7" ht="67.5" customHeight="1" x14ac:dyDescent="0.2">
      <c r="A556" s="147">
        <v>511</v>
      </c>
      <c r="B556" s="19" t="s">
        <v>269</v>
      </c>
      <c r="C556" s="100" t="s">
        <v>282</v>
      </c>
      <c r="D556" s="101" t="s">
        <v>223</v>
      </c>
      <c r="E556" s="145">
        <v>1235266.04</v>
      </c>
      <c r="F556" s="145">
        <v>1235266.04</v>
      </c>
      <c r="G556" s="115">
        <v>926449.53</v>
      </c>
    </row>
    <row r="557" spans="1:7" ht="67.5" customHeight="1" x14ac:dyDescent="0.2">
      <c r="A557" s="147">
        <v>512</v>
      </c>
      <c r="B557" s="19" t="s">
        <v>360</v>
      </c>
      <c r="C557" s="100" t="s">
        <v>282</v>
      </c>
      <c r="D557" s="101" t="s">
        <v>361</v>
      </c>
      <c r="E557" s="145">
        <v>2902244.66</v>
      </c>
      <c r="F557" s="145">
        <v>2902244.66</v>
      </c>
      <c r="G557" s="115">
        <v>2176683.5</v>
      </c>
    </row>
    <row r="558" spans="1:7" ht="67.5" customHeight="1" x14ac:dyDescent="0.2">
      <c r="A558" s="147">
        <v>513</v>
      </c>
      <c r="B558" s="19" t="s">
        <v>286</v>
      </c>
      <c r="C558" s="100" t="s">
        <v>282</v>
      </c>
      <c r="D558" s="101" t="s">
        <v>172</v>
      </c>
      <c r="E558" s="145">
        <v>3234700.49</v>
      </c>
      <c r="F558" s="145">
        <v>3234700.49</v>
      </c>
      <c r="G558" s="115">
        <v>2426025.37</v>
      </c>
    </row>
    <row r="559" spans="1:7" ht="67.5" customHeight="1" x14ac:dyDescent="0.2">
      <c r="A559" s="147">
        <v>514</v>
      </c>
      <c r="B559" s="19" t="s">
        <v>256</v>
      </c>
      <c r="C559" s="100" t="s">
        <v>282</v>
      </c>
      <c r="D559" s="101" t="s">
        <v>172</v>
      </c>
      <c r="E559" s="145">
        <v>3223890.39</v>
      </c>
      <c r="F559" s="145">
        <v>3223890.39</v>
      </c>
      <c r="G559" s="115">
        <v>2417917.79</v>
      </c>
    </row>
    <row r="560" spans="1:7" ht="67.5" customHeight="1" x14ac:dyDescent="0.2">
      <c r="A560" s="147">
        <v>515</v>
      </c>
      <c r="B560" s="19" t="s">
        <v>316</v>
      </c>
      <c r="C560" s="100" t="s">
        <v>282</v>
      </c>
      <c r="D560" s="101" t="s">
        <v>268</v>
      </c>
      <c r="E560" s="145">
        <v>4080710.13</v>
      </c>
      <c r="F560" s="145">
        <v>4080710.13</v>
      </c>
      <c r="G560" s="115">
        <v>3060532.5975000001</v>
      </c>
    </row>
    <row r="561" spans="1:11" s="68" customFormat="1" ht="60" customHeight="1" x14ac:dyDescent="0.2">
      <c r="A561" s="147">
        <v>516</v>
      </c>
      <c r="B561" s="19" t="s">
        <v>267</v>
      </c>
      <c r="C561" s="100" t="s">
        <v>282</v>
      </c>
      <c r="D561" s="101" t="s">
        <v>268</v>
      </c>
      <c r="E561" s="145">
        <v>3609062.97</v>
      </c>
      <c r="F561" s="145">
        <v>3609062.9699999997</v>
      </c>
      <c r="G561" s="115">
        <v>2706797.23</v>
      </c>
      <c r="H561" s="140"/>
      <c r="I561" s="2"/>
    </row>
    <row r="562" spans="1:11" s="68" customFormat="1" ht="60" customHeight="1" x14ac:dyDescent="0.2">
      <c r="A562" s="147">
        <v>517</v>
      </c>
      <c r="B562" s="19" t="s">
        <v>287</v>
      </c>
      <c r="C562" s="100" t="s">
        <v>282</v>
      </c>
      <c r="D562" s="101" t="s">
        <v>223</v>
      </c>
      <c r="E562" s="145">
        <v>2131328.4500000002</v>
      </c>
      <c r="F562" s="145">
        <v>2131328.4500000002</v>
      </c>
      <c r="G562" s="115">
        <v>1598496.34</v>
      </c>
      <c r="H562" s="140"/>
      <c r="I562" s="2"/>
    </row>
    <row r="563" spans="1:11" s="68" customFormat="1" ht="60" customHeight="1" x14ac:dyDescent="0.2">
      <c r="A563" s="147">
        <v>518</v>
      </c>
      <c r="B563" s="19" t="s">
        <v>315</v>
      </c>
      <c r="C563" s="100" t="s">
        <v>282</v>
      </c>
      <c r="D563" s="120" t="s">
        <v>223</v>
      </c>
      <c r="E563" s="125">
        <v>1736438.05</v>
      </c>
      <c r="F563" s="125">
        <v>1736438.05</v>
      </c>
      <c r="G563" s="119">
        <v>1302328.54</v>
      </c>
      <c r="H563" s="140"/>
      <c r="I563" s="2"/>
    </row>
    <row r="564" spans="1:11" s="68" customFormat="1" ht="60" customHeight="1" x14ac:dyDescent="0.2">
      <c r="A564" s="147">
        <v>519</v>
      </c>
      <c r="B564" s="15" t="s">
        <v>300</v>
      </c>
      <c r="C564" s="121" t="s">
        <v>282</v>
      </c>
      <c r="D564" s="56" t="s">
        <v>301</v>
      </c>
      <c r="E564" s="123">
        <v>6295227.2800000003</v>
      </c>
      <c r="F564" s="123">
        <v>6295227.2800000003</v>
      </c>
      <c r="G564" s="124">
        <v>4721420.46</v>
      </c>
      <c r="H564" s="140"/>
      <c r="I564" s="2"/>
    </row>
    <row r="565" spans="1:11" s="68" customFormat="1" ht="84" customHeight="1" x14ac:dyDescent="0.2">
      <c r="A565" s="147">
        <v>520</v>
      </c>
      <c r="B565" s="19" t="s">
        <v>314</v>
      </c>
      <c r="C565" s="100" t="s">
        <v>282</v>
      </c>
      <c r="D565" s="120" t="s">
        <v>348</v>
      </c>
      <c r="E565" s="125">
        <v>3789066.14</v>
      </c>
      <c r="F565" s="125">
        <v>3789066.14</v>
      </c>
      <c r="G565" s="119">
        <v>2841799.61</v>
      </c>
      <c r="H565" s="140"/>
      <c r="I565" s="2"/>
    </row>
    <row r="566" spans="1:11" ht="60.75" customHeight="1" x14ac:dyDescent="0.2">
      <c r="A566" s="147">
        <v>521</v>
      </c>
      <c r="B566" s="19" t="s">
        <v>761</v>
      </c>
      <c r="C566" s="100" t="s">
        <v>282</v>
      </c>
      <c r="D566" s="120" t="s">
        <v>172</v>
      </c>
      <c r="E566" s="125">
        <v>2345782.88</v>
      </c>
      <c r="F566" s="125">
        <v>2345782.88</v>
      </c>
      <c r="G566" s="119">
        <v>1759337.16</v>
      </c>
    </row>
    <row r="567" spans="1:11" ht="66" customHeight="1" x14ac:dyDescent="0.2">
      <c r="A567" s="147">
        <v>522</v>
      </c>
      <c r="B567" s="35" t="s">
        <v>875</v>
      </c>
      <c r="C567" s="121" t="s">
        <v>282</v>
      </c>
      <c r="D567" s="34" t="s">
        <v>268</v>
      </c>
      <c r="E567" s="123">
        <v>4288544.4400000004</v>
      </c>
      <c r="F567" s="123">
        <v>4288544.4400000004</v>
      </c>
      <c r="G567" s="124">
        <v>3216408.33</v>
      </c>
    </row>
    <row r="568" spans="1:11" ht="66" customHeight="1" x14ac:dyDescent="0.2">
      <c r="A568" s="147">
        <v>523</v>
      </c>
      <c r="B568" s="13" t="s">
        <v>790</v>
      </c>
      <c r="C568" s="121" t="s">
        <v>282</v>
      </c>
      <c r="D568" s="34" t="s">
        <v>172</v>
      </c>
      <c r="E568" s="123">
        <v>3761199.44</v>
      </c>
      <c r="F568" s="123">
        <v>3761199.44</v>
      </c>
      <c r="G568" s="123">
        <v>2820899.58</v>
      </c>
    </row>
    <row r="569" spans="1:11" ht="66" customHeight="1" x14ac:dyDescent="0.2">
      <c r="A569" s="147">
        <v>524</v>
      </c>
      <c r="B569" s="35" t="s">
        <v>906</v>
      </c>
      <c r="C569" s="100" t="s">
        <v>282</v>
      </c>
      <c r="D569" s="90" t="s">
        <v>172</v>
      </c>
      <c r="E569" s="125">
        <v>6760405.8200000003</v>
      </c>
      <c r="F569" s="125">
        <v>6760405.8200000003</v>
      </c>
      <c r="G569" s="123">
        <v>5070304.37</v>
      </c>
    </row>
    <row r="570" spans="1:11" ht="66" customHeight="1" x14ac:dyDescent="0.2">
      <c r="A570" s="147">
        <v>525</v>
      </c>
      <c r="B570" s="13" t="s">
        <v>651</v>
      </c>
      <c r="C570" s="121" t="s">
        <v>282</v>
      </c>
      <c r="D570" s="34" t="s">
        <v>301</v>
      </c>
      <c r="E570" s="123">
        <v>4806895.42</v>
      </c>
      <c r="F570" s="123">
        <v>4806895.42</v>
      </c>
      <c r="G570" s="123">
        <v>3605171.57</v>
      </c>
      <c r="I570" s="7"/>
      <c r="J570" s="7"/>
      <c r="K570" s="7"/>
    </row>
    <row r="571" spans="1:11" ht="46.5" customHeight="1" thickBot="1" x14ac:dyDescent="0.25">
      <c r="A571" s="255" t="s">
        <v>221</v>
      </c>
      <c r="B571" s="256"/>
      <c r="C571" s="226">
        <f>COUNTA(C547:C570)</f>
        <v>24</v>
      </c>
      <c r="D571" s="227"/>
      <c r="E571" s="53">
        <f>SUM(E547:E570)</f>
        <v>74282860.489999995</v>
      </c>
      <c r="F571" s="53">
        <f t="shared" ref="F571:G571" si="16">SUM(F547:F570)</f>
        <v>74282860.489999995</v>
      </c>
      <c r="G571" s="53">
        <f t="shared" si="16"/>
        <v>55712145.407499991</v>
      </c>
    </row>
    <row r="572" spans="1:11" ht="34.5" customHeight="1" x14ac:dyDescent="0.2">
      <c r="A572" s="266" t="s">
        <v>451</v>
      </c>
      <c r="B572" s="267"/>
      <c r="C572" s="267"/>
      <c r="D572" s="267"/>
      <c r="E572" s="267"/>
      <c r="F572" s="267"/>
      <c r="G572" s="268"/>
    </row>
    <row r="573" spans="1:11" ht="67.5" customHeight="1" x14ac:dyDescent="0.2">
      <c r="A573" s="147">
        <v>526</v>
      </c>
      <c r="B573" s="19" t="s">
        <v>453</v>
      </c>
      <c r="C573" s="100" t="s">
        <v>282</v>
      </c>
      <c r="D573" s="101" t="s">
        <v>163</v>
      </c>
      <c r="E573" s="145">
        <v>1537433.07</v>
      </c>
      <c r="F573" s="145">
        <v>1537433.07</v>
      </c>
      <c r="G573" s="115">
        <v>1153074.8</v>
      </c>
    </row>
    <row r="574" spans="1:11" ht="67.5" customHeight="1" x14ac:dyDescent="0.2">
      <c r="A574" s="147">
        <v>527</v>
      </c>
      <c r="B574" s="19" t="s">
        <v>579</v>
      </c>
      <c r="C574" s="100" t="s">
        <v>282</v>
      </c>
      <c r="D574" s="101" t="s">
        <v>163</v>
      </c>
      <c r="E574" s="145">
        <v>2471602.42</v>
      </c>
      <c r="F574" s="145">
        <v>2471602.42</v>
      </c>
      <c r="G574" s="115">
        <v>1853701.81</v>
      </c>
    </row>
    <row r="575" spans="1:11" ht="67.5" customHeight="1" x14ac:dyDescent="0.2">
      <c r="A575" s="147">
        <v>528</v>
      </c>
      <c r="B575" s="19" t="s">
        <v>168</v>
      </c>
      <c r="C575" s="100" t="s">
        <v>282</v>
      </c>
      <c r="D575" s="101" t="s">
        <v>163</v>
      </c>
      <c r="E575" s="145">
        <v>712174.17</v>
      </c>
      <c r="F575" s="145">
        <v>712174.17</v>
      </c>
      <c r="G575" s="115">
        <v>534130.63</v>
      </c>
    </row>
    <row r="576" spans="1:11" ht="67.5" customHeight="1" x14ac:dyDescent="0.2">
      <c r="A576" s="147">
        <v>529</v>
      </c>
      <c r="B576" s="19" t="s">
        <v>531</v>
      </c>
      <c r="C576" s="100" t="s">
        <v>282</v>
      </c>
      <c r="D576" s="101" t="s">
        <v>163</v>
      </c>
      <c r="E576" s="145">
        <v>2693736.85</v>
      </c>
      <c r="F576" s="145">
        <v>2693736.85</v>
      </c>
      <c r="G576" s="115">
        <v>2020302.64</v>
      </c>
    </row>
    <row r="577" spans="1:7" ht="67.5" customHeight="1" x14ac:dyDescent="0.2">
      <c r="A577" s="147">
        <v>530</v>
      </c>
      <c r="B577" s="15" t="s">
        <v>492</v>
      </c>
      <c r="C577" s="121" t="s">
        <v>282</v>
      </c>
      <c r="D577" s="163" t="s">
        <v>163</v>
      </c>
      <c r="E577" s="142">
        <v>755430.85</v>
      </c>
      <c r="F577" s="142">
        <v>755430.85</v>
      </c>
      <c r="G577" s="143">
        <v>566573.14443999995</v>
      </c>
    </row>
    <row r="578" spans="1:7" ht="67.5" customHeight="1" x14ac:dyDescent="0.2">
      <c r="A578" s="147">
        <v>531</v>
      </c>
      <c r="B578" s="19" t="s">
        <v>252</v>
      </c>
      <c r="C578" s="100" t="s">
        <v>282</v>
      </c>
      <c r="D578" s="101" t="s">
        <v>163</v>
      </c>
      <c r="E578" s="145">
        <v>860544.13</v>
      </c>
      <c r="F578" s="145">
        <v>860544.13</v>
      </c>
      <c r="G578" s="115">
        <v>645408.1</v>
      </c>
    </row>
    <row r="579" spans="1:7" ht="77.25" customHeight="1" x14ac:dyDescent="0.2">
      <c r="A579" s="147">
        <v>532</v>
      </c>
      <c r="B579" s="19" t="s">
        <v>167</v>
      </c>
      <c r="C579" s="100" t="s">
        <v>282</v>
      </c>
      <c r="D579" s="101" t="s">
        <v>163</v>
      </c>
      <c r="E579" s="145">
        <v>883732.76</v>
      </c>
      <c r="F579" s="145">
        <v>883732.76</v>
      </c>
      <c r="G579" s="115">
        <v>662799.56999999995</v>
      </c>
    </row>
    <row r="580" spans="1:7" ht="77.25" customHeight="1" x14ac:dyDescent="0.2">
      <c r="A580" s="147">
        <v>533</v>
      </c>
      <c r="B580" s="19" t="s">
        <v>525</v>
      </c>
      <c r="C580" s="100" t="s">
        <v>282</v>
      </c>
      <c r="D580" s="101" t="s">
        <v>163</v>
      </c>
      <c r="E580" s="145">
        <v>1983531.14</v>
      </c>
      <c r="F580" s="145">
        <v>1983531.1400000001</v>
      </c>
      <c r="G580" s="115">
        <v>1487648.36</v>
      </c>
    </row>
    <row r="581" spans="1:7" ht="77.25" customHeight="1" x14ac:dyDescent="0.2">
      <c r="A581" s="147">
        <v>534</v>
      </c>
      <c r="B581" s="19" t="s">
        <v>491</v>
      </c>
      <c r="C581" s="100" t="s">
        <v>282</v>
      </c>
      <c r="D581" s="101" t="s">
        <v>346</v>
      </c>
      <c r="E581" s="145">
        <v>1382134.58</v>
      </c>
      <c r="F581" s="145">
        <v>1382134.58</v>
      </c>
      <c r="G581" s="115">
        <v>1036600.94</v>
      </c>
    </row>
    <row r="582" spans="1:7" ht="77.25" customHeight="1" x14ac:dyDescent="0.2">
      <c r="A582" s="147">
        <v>535</v>
      </c>
      <c r="B582" s="15" t="s">
        <v>517</v>
      </c>
      <c r="C582" s="121" t="s">
        <v>282</v>
      </c>
      <c r="D582" s="163" t="s">
        <v>346</v>
      </c>
      <c r="E582" s="142">
        <v>1825992.58</v>
      </c>
      <c r="F582" s="142">
        <v>1825992.58</v>
      </c>
      <c r="G582" s="143">
        <v>1369494.44</v>
      </c>
    </row>
    <row r="583" spans="1:7" ht="77.25" customHeight="1" x14ac:dyDescent="0.2">
      <c r="A583" s="147">
        <v>536</v>
      </c>
      <c r="B583" s="15" t="s">
        <v>769</v>
      </c>
      <c r="C583" s="121" t="s">
        <v>282</v>
      </c>
      <c r="D583" s="163" t="s">
        <v>346</v>
      </c>
      <c r="E583" s="142">
        <v>1225035.7</v>
      </c>
      <c r="F583" s="142">
        <v>1225035.7</v>
      </c>
      <c r="G583" s="143">
        <v>918776.78</v>
      </c>
    </row>
    <row r="584" spans="1:7" ht="77.25" customHeight="1" x14ac:dyDescent="0.2">
      <c r="A584" s="147">
        <v>537</v>
      </c>
      <c r="B584" s="19" t="s">
        <v>516</v>
      </c>
      <c r="C584" s="100" t="s">
        <v>282</v>
      </c>
      <c r="D584" s="101" t="s">
        <v>346</v>
      </c>
      <c r="E584" s="145">
        <v>1035950.15</v>
      </c>
      <c r="F584" s="145">
        <v>1035950.15</v>
      </c>
      <c r="G584" s="115">
        <v>776962.61</v>
      </c>
    </row>
    <row r="585" spans="1:7" ht="77.25" customHeight="1" x14ac:dyDescent="0.2">
      <c r="A585" s="147">
        <v>538</v>
      </c>
      <c r="B585" s="19" t="s">
        <v>162</v>
      </c>
      <c r="C585" s="100" t="s">
        <v>282</v>
      </c>
      <c r="D585" s="101" t="s">
        <v>163</v>
      </c>
      <c r="E585" s="145">
        <v>1218330.1000000001</v>
      </c>
      <c r="F585" s="145">
        <v>1218330.1000000001</v>
      </c>
      <c r="G585" s="115">
        <v>913747.58</v>
      </c>
    </row>
    <row r="586" spans="1:7" ht="77.25" customHeight="1" x14ac:dyDescent="0.2">
      <c r="A586" s="147">
        <v>539</v>
      </c>
      <c r="B586" s="15" t="s">
        <v>635</v>
      </c>
      <c r="C586" s="121" t="s">
        <v>282</v>
      </c>
      <c r="D586" s="163" t="s">
        <v>172</v>
      </c>
      <c r="E586" s="142">
        <v>2854307.01</v>
      </c>
      <c r="F586" s="142">
        <v>2854307.01</v>
      </c>
      <c r="G586" s="143">
        <v>2140730.2599999998</v>
      </c>
    </row>
    <row r="587" spans="1:7" ht="77.25" customHeight="1" x14ac:dyDescent="0.2">
      <c r="A587" s="147">
        <v>540</v>
      </c>
      <c r="B587" s="19" t="s">
        <v>254</v>
      </c>
      <c r="C587" s="100" t="s">
        <v>282</v>
      </c>
      <c r="D587" s="101" t="s">
        <v>346</v>
      </c>
      <c r="E587" s="145">
        <v>999392.51</v>
      </c>
      <c r="F587" s="145">
        <v>999392.51</v>
      </c>
      <c r="G587" s="115">
        <v>749544.38</v>
      </c>
    </row>
    <row r="588" spans="1:7" ht="77.25" customHeight="1" x14ac:dyDescent="0.2">
      <c r="A588" s="147">
        <v>541</v>
      </c>
      <c r="B588" s="19" t="s">
        <v>173</v>
      </c>
      <c r="C588" s="100" t="s">
        <v>282</v>
      </c>
      <c r="D588" s="101" t="s">
        <v>163</v>
      </c>
      <c r="E588" s="145">
        <v>2748950.61</v>
      </c>
      <c r="F588" s="145">
        <v>2748950.61</v>
      </c>
      <c r="G588" s="115">
        <v>2061712.96</v>
      </c>
    </row>
    <row r="589" spans="1:7" ht="77.25" customHeight="1" x14ac:dyDescent="0.2">
      <c r="A589" s="147">
        <v>542</v>
      </c>
      <c r="B589" s="19" t="s">
        <v>540</v>
      </c>
      <c r="C589" s="100" t="s">
        <v>282</v>
      </c>
      <c r="D589" s="101" t="s">
        <v>346</v>
      </c>
      <c r="E589" s="145">
        <v>2683564.85</v>
      </c>
      <c r="F589" s="145">
        <v>2683564.8499999996</v>
      </c>
      <c r="G589" s="115">
        <v>2012673.64</v>
      </c>
    </row>
    <row r="590" spans="1:7" ht="77.25" customHeight="1" x14ac:dyDescent="0.2">
      <c r="A590" s="147">
        <v>543</v>
      </c>
      <c r="B590" s="15" t="s">
        <v>799</v>
      </c>
      <c r="C590" s="121" t="s">
        <v>282</v>
      </c>
      <c r="D590" s="163" t="s">
        <v>163</v>
      </c>
      <c r="E590" s="142">
        <v>613739.51</v>
      </c>
      <c r="F590" s="142">
        <v>613739.51</v>
      </c>
      <c r="G590" s="143">
        <v>460304.63</v>
      </c>
    </row>
    <row r="591" spans="1:7" ht="77.25" customHeight="1" x14ac:dyDescent="0.2">
      <c r="A591" s="147">
        <v>544</v>
      </c>
      <c r="B591" s="15" t="s">
        <v>696</v>
      </c>
      <c r="C591" s="121" t="s">
        <v>282</v>
      </c>
      <c r="D591" s="163" t="s">
        <v>163</v>
      </c>
      <c r="E591" s="142">
        <v>2077367.19</v>
      </c>
      <c r="F591" s="142">
        <v>2077367.19</v>
      </c>
      <c r="G591" s="143">
        <v>1558025.39</v>
      </c>
    </row>
    <row r="592" spans="1:7" ht="77.25" customHeight="1" x14ac:dyDescent="0.2">
      <c r="A592" s="147">
        <v>545</v>
      </c>
      <c r="B592" s="82" t="s">
        <v>747</v>
      </c>
      <c r="C592" s="121" t="s">
        <v>282</v>
      </c>
      <c r="D592" s="163" t="s">
        <v>163</v>
      </c>
      <c r="E592" s="142">
        <v>2164775.84</v>
      </c>
      <c r="F592" s="142">
        <v>2164775.84</v>
      </c>
      <c r="G592" s="143">
        <v>1623581.88</v>
      </c>
    </row>
    <row r="593" spans="1:7" ht="77.25" customHeight="1" x14ac:dyDescent="0.2">
      <c r="A593" s="147">
        <v>546</v>
      </c>
      <c r="B593" s="82" t="s">
        <v>776</v>
      </c>
      <c r="C593" s="121" t="s">
        <v>282</v>
      </c>
      <c r="D593" s="27" t="s">
        <v>163</v>
      </c>
      <c r="E593" s="142">
        <v>994767.7</v>
      </c>
      <c r="F593" s="142">
        <v>994767.70000000007</v>
      </c>
      <c r="G593" s="143">
        <v>746075.78</v>
      </c>
    </row>
    <row r="594" spans="1:7" ht="77.25" customHeight="1" x14ac:dyDescent="0.2">
      <c r="A594" s="147">
        <v>547</v>
      </c>
      <c r="B594" s="13" t="s">
        <v>613</v>
      </c>
      <c r="C594" s="121" t="s">
        <v>282</v>
      </c>
      <c r="D594" s="27" t="s">
        <v>163</v>
      </c>
      <c r="E594" s="142">
        <v>2611809.5699999998</v>
      </c>
      <c r="F594" s="142">
        <v>2611809.5699999998</v>
      </c>
      <c r="G594" s="143">
        <v>1958857.18</v>
      </c>
    </row>
    <row r="595" spans="1:7" ht="77.25" customHeight="1" x14ac:dyDescent="0.2">
      <c r="A595" s="147">
        <v>548</v>
      </c>
      <c r="B595" s="15" t="s">
        <v>549</v>
      </c>
      <c r="C595" s="121" t="s">
        <v>282</v>
      </c>
      <c r="D595" s="163" t="s">
        <v>163</v>
      </c>
      <c r="E595" s="142">
        <v>1946010.83</v>
      </c>
      <c r="F595" s="142">
        <v>1946010.83</v>
      </c>
      <c r="G595" s="143">
        <v>1459508.12</v>
      </c>
    </row>
    <row r="596" spans="1:7" ht="77.25" customHeight="1" x14ac:dyDescent="0.2">
      <c r="A596" s="147">
        <v>549</v>
      </c>
      <c r="B596" s="82" t="s">
        <v>635</v>
      </c>
      <c r="C596" s="121" t="s">
        <v>282</v>
      </c>
      <c r="D596" s="163" t="s">
        <v>346</v>
      </c>
      <c r="E596" s="142">
        <v>388444.94</v>
      </c>
      <c r="F596" s="142">
        <v>388444.94</v>
      </c>
      <c r="G596" s="143">
        <v>291333.71000000002</v>
      </c>
    </row>
    <row r="597" spans="1:7" ht="77.25" customHeight="1" x14ac:dyDescent="0.2">
      <c r="A597" s="147">
        <v>550</v>
      </c>
      <c r="B597" s="82" t="s">
        <v>469</v>
      </c>
      <c r="C597" s="121" t="s">
        <v>282</v>
      </c>
      <c r="D597" s="27" t="s">
        <v>163</v>
      </c>
      <c r="E597" s="142">
        <v>1489468.03</v>
      </c>
      <c r="F597" s="142">
        <v>1489468.03</v>
      </c>
      <c r="G597" s="143">
        <v>1117101.02</v>
      </c>
    </row>
    <row r="598" spans="1:7" ht="77.25" customHeight="1" x14ac:dyDescent="0.2">
      <c r="A598" s="147">
        <v>551</v>
      </c>
      <c r="B598" s="82" t="s">
        <v>578</v>
      </c>
      <c r="C598" s="121" t="s">
        <v>282</v>
      </c>
      <c r="D598" s="27" t="s">
        <v>163</v>
      </c>
      <c r="E598" s="142">
        <v>2654477.09</v>
      </c>
      <c r="F598" s="142">
        <v>2654477.09</v>
      </c>
      <c r="G598" s="143">
        <v>1990857.82</v>
      </c>
    </row>
    <row r="599" spans="1:7" ht="77.25" customHeight="1" x14ac:dyDescent="0.2">
      <c r="A599" s="147">
        <v>552</v>
      </c>
      <c r="B599" s="82" t="s">
        <v>604</v>
      </c>
      <c r="C599" s="121" t="s">
        <v>282</v>
      </c>
      <c r="D599" s="27" t="s">
        <v>163</v>
      </c>
      <c r="E599" s="142">
        <v>2120596.14</v>
      </c>
      <c r="F599" s="142">
        <v>2120596.14</v>
      </c>
      <c r="G599" s="143">
        <v>1590447.11</v>
      </c>
    </row>
    <row r="600" spans="1:7" ht="77.25" customHeight="1" x14ac:dyDescent="0.2">
      <c r="A600" s="147">
        <v>553</v>
      </c>
      <c r="B600" s="82" t="s">
        <v>555</v>
      </c>
      <c r="C600" s="121" t="s">
        <v>282</v>
      </c>
      <c r="D600" s="27" t="s">
        <v>556</v>
      </c>
      <c r="E600" s="142">
        <v>786362.88</v>
      </c>
      <c r="F600" s="142">
        <v>786362.88</v>
      </c>
      <c r="G600" s="143">
        <v>589772.16</v>
      </c>
    </row>
    <row r="601" spans="1:7" ht="77.25" customHeight="1" x14ac:dyDescent="0.2">
      <c r="A601" s="147">
        <v>554</v>
      </c>
      <c r="B601" s="82" t="s">
        <v>783</v>
      </c>
      <c r="C601" s="121" t="s">
        <v>282</v>
      </c>
      <c r="D601" s="27" t="s">
        <v>479</v>
      </c>
      <c r="E601" s="142">
        <v>661556.5</v>
      </c>
      <c r="F601" s="142">
        <v>661556.5</v>
      </c>
      <c r="G601" s="143">
        <v>496167.38</v>
      </c>
    </row>
    <row r="602" spans="1:7" ht="77.25" customHeight="1" x14ac:dyDescent="0.2">
      <c r="A602" s="147">
        <v>555</v>
      </c>
      <c r="B602" s="82" t="s">
        <v>893</v>
      </c>
      <c r="C602" s="121" t="s">
        <v>282</v>
      </c>
      <c r="D602" s="27" t="s">
        <v>163</v>
      </c>
      <c r="E602" s="142">
        <v>388602</v>
      </c>
      <c r="F602" s="142">
        <v>388602</v>
      </c>
      <c r="G602" s="143">
        <v>291451.5</v>
      </c>
    </row>
    <row r="603" spans="1:7" ht="77.25" customHeight="1" x14ac:dyDescent="0.2">
      <c r="A603" s="147">
        <v>556</v>
      </c>
      <c r="B603" s="82" t="s">
        <v>492</v>
      </c>
      <c r="C603" s="121" t="s">
        <v>282</v>
      </c>
      <c r="D603" s="27" t="s">
        <v>163</v>
      </c>
      <c r="E603" s="142">
        <v>2304916.64</v>
      </c>
      <c r="F603" s="142">
        <v>2304916.64</v>
      </c>
      <c r="G603" s="143">
        <v>1728687.48</v>
      </c>
    </row>
    <row r="604" spans="1:7" ht="77.25" customHeight="1" x14ac:dyDescent="0.2">
      <c r="A604" s="147">
        <v>557</v>
      </c>
      <c r="B604" s="82" t="s">
        <v>914</v>
      </c>
      <c r="C604" s="121" t="s">
        <v>282</v>
      </c>
      <c r="D604" s="27" t="s">
        <v>346</v>
      </c>
      <c r="E604" s="142">
        <v>1673203.58</v>
      </c>
      <c r="F604" s="142">
        <v>1673203.58</v>
      </c>
      <c r="G604" s="143">
        <v>1254902.69</v>
      </c>
    </row>
    <row r="605" spans="1:7" ht="77.25" customHeight="1" x14ac:dyDescent="0.2">
      <c r="A605" s="147">
        <v>558</v>
      </c>
      <c r="B605" s="82" t="s">
        <v>249</v>
      </c>
      <c r="C605" s="121" t="s">
        <v>282</v>
      </c>
      <c r="D605" s="27" t="s">
        <v>481</v>
      </c>
      <c r="E605" s="142">
        <v>4181283.76</v>
      </c>
      <c r="F605" s="142">
        <v>4181283.76</v>
      </c>
      <c r="G605" s="143">
        <v>3135962.82</v>
      </c>
    </row>
    <row r="606" spans="1:7" ht="77.25" customHeight="1" x14ac:dyDescent="0.2">
      <c r="A606" s="147">
        <v>559</v>
      </c>
      <c r="B606" s="82" t="s">
        <v>315</v>
      </c>
      <c r="C606" s="121" t="s">
        <v>282</v>
      </c>
      <c r="D606" s="27" t="s">
        <v>163</v>
      </c>
      <c r="E606" s="142">
        <v>659267.39</v>
      </c>
      <c r="F606" s="142">
        <v>659267.39</v>
      </c>
      <c r="G606" s="143">
        <v>494450.54</v>
      </c>
    </row>
    <row r="607" spans="1:7" ht="77.25" customHeight="1" x14ac:dyDescent="0.2">
      <c r="A607" s="147">
        <v>560</v>
      </c>
      <c r="B607" s="82" t="s">
        <v>482</v>
      </c>
      <c r="C607" s="121" t="s">
        <v>282</v>
      </c>
      <c r="D607" s="27" t="s">
        <v>481</v>
      </c>
      <c r="E607" s="142">
        <v>3712818.01</v>
      </c>
      <c r="F607" s="142">
        <v>3712818.01</v>
      </c>
      <c r="G607" s="143">
        <v>2784613.51</v>
      </c>
    </row>
    <row r="608" spans="1:7" ht="77.25" customHeight="1" x14ac:dyDescent="0.2">
      <c r="A608" s="147">
        <v>561</v>
      </c>
      <c r="B608" s="82" t="s">
        <v>810</v>
      </c>
      <c r="C608" s="121" t="s">
        <v>282</v>
      </c>
      <c r="D608" s="27" t="s">
        <v>466</v>
      </c>
      <c r="E608" s="142">
        <v>2060989.2</v>
      </c>
      <c r="F608" s="142">
        <v>2060989.2</v>
      </c>
      <c r="G608" s="143">
        <v>1545741.9</v>
      </c>
    </row>
    <row r="609" spans="1:12" ht="77.25" customHeight="1" x14ac:dyDescent="0.2">
      <c r="A609" s="147">
        <v>562</v>
      </c>
      <c r="B609" s="82" t="s">
        <v>826</v>
      </c>
      <c r="C609" s="121" t="s">
        <v>282</v>
      </c>
      <c r="D609" s="27" t="s">
        <v>346</v>
      </c>
      <c r="E609" s="142">
        <v>1072680.07</v>
      </c>
      <c r="F609" s="142">
        <v>1072680.07</v>
      </c>
      <c r="G609" s="143">
        <v>804510.05</v>
      </c>
    </row>
    <row r="610" spans="1:12" ht="77.25" customHeight="1" x14ac:dyDescent="0.2">
      <c r="A610" s="147">
        <v>563</v>
      </c>
      <c r="B610" s="82" t="s">
        <v>513</v>
      </c>
      <c r="C610" s="121" t="s">
        <v>282</v>
      </c>
      <c r="D610" s="27" t="s">
        <v>346</v>
      </c>
      <c r="E610" s="142">
        <v>1315942.8</v>
      </c>
      <c r="F610" s="142">
        <v>1315942.8</v>
      </c>
      <c r="G610" s="143">
        <v>986957.1</v>
      </c>
    </row>
    <row r="611" spans="1:12" ht="77.25" customHeight="1" x14ac:dyDescent="0.2">
      <c r="A611" s="147">
        <v>564</v>
      </c>
      <c r="B611" s="82" t="s">
        <v>526</v>
      </c>
      <c r="C611" s="121" t="s">
        <v>282</v>
      </c>
      <c r="D611" s="27" t="s">
        <v>163</v>
      </c>
      <c r="E611" s="142">
        <v>2191379.9300000002</v>
      </c>
      <c r="F611" s="142">
        <v>2191379.9299999997</v>
      </c>
      <c r="G611" s="143">
        <v>1643534.95</v>
      </c>
    </row>
    <row r="612" spans="1:12" ht="77.25" customHeight="1" x14ac:dyDescent="0.2">
      <c r="A612" s="147">
        <v>565</v>
      </c>
      <c r="B612" s="82" t="s">
        <v>619</v>
      </c>
      <c r="C612" s="121" t="s">
        <v>282</v>
      </c>
      <c r="D612" s="27" t="s">
        <v>479</v>
      </c>
      <c r="E612" s="142">
        <v>4296238.41</v>
      </c>
      <c r="F612" s="142">
        <v>4296238.41</v>
      </c>
      <c r="G612" s="143">
        <v>3222178.81</v>
      </c>
    </row>
    <row r="613" spans="1:12" ht="77.25" customHeight="1" x14ac:dyDescent="0.2">
      <c r="A613" s="147">
        <v>566</v>
      </c>
      <c r="B613" s="82" t="s">
        <v>459</v>
      </c>
      <c r="C613" s="121" t="s">
        <v>282</v>
      </c>
      <c r="D613" s="27" t="s">
        <v>163</v>
      </c>
      <c r="E613" s="142">
        <v>704277.76</v>
      </c>
      <c r="F613" s="142">
        <v>704277.76</v>
      </c>
      <c r="G613" s="143">
        <v>528208.31999999995</v>
      </c>
    </row>
    <row r="614" spans="1:12" ht="77.25" customHeight="1" x14ac:dyDescent="0.2">
      <c r="A614" s="147">
        <v>567</v>
      </c>
      <c r="B614" s="82" t="s">
        <v>809</v>
      </c>
      <c r="C614" s="121" t="s">
        <v>282</v>
      </c>
      <c r="D614" s="27" t="s">
        <v>494</v>
      </c>
      <c r="E614" s="142">
        <v>835078.13</v>
      </c>
      <c r="F614" s="142">
        <v>835078.13</v>
      </c>
      <c r="G614" s="143">
        <v>626308.6</v>
      </c>
    </row>
    <row r="615" spans="1:12" ht="77.25" customHeight="1" x14ac:dyDescent="0.2">
      <c r="A615" s="147">
        <v>568</v>
      </c>
      <c r="B615" s="82" t="s">
        <v>596</v>
      </c>
      <c r="C615" s="121" t="s">
        <v>282</v>
      </c>
      <c r="D615" s="27" t="s">
        <v>597</v>
      </c>
      <c r="E615" s="142">
        <v>2766172.73</v>
      </c>
      <c r="F615" s="142">
        <v>2766172.73</v>
      </c>
      <c r="G615" s="143">
        <v>2074629.55</v>
      </c>
    </row>
    <row r="616" spans="1:12" ht="77.25" customHeight="1" x14ac:dyDescent="0.2">
      <c r="A616" s="147">
        <v>569</v>
      </c>
      <c r="B616" s="82" t="s">
        <v>910</v>
      </c>
      <c r="C616" s="121" t="s">
        <v>282</v>
      </c>
      <c r="D616" s="27" t="s">
        <v>911</v>
      </c>
      <c r="E616" s="142">
        <v>2846578.96</v>
      </c>
      <c r="F616" s="142">
        <v>2846578.96</v>
      </c>
      <c r="G616" s="143">
        <v>2134934.2200000002</v>
      </c>
    </row>
    <row r="617" spans="1:12" ht="77.25" customHeight="1" x14ac:dyDescent="0.2">
      <c r="A617" s="147">
        <v>570</v>
      </c>
      <c r="B617" s="82" t="s">
        <v>315</v>
      </c>
      <c r="C617" s="121" t="s">
        <v>282</v>
      </c>
      <c r="D617" s="27" t="s">
        <v>481</v>
      </c>
      <c r="E617" s="142">
        <v>1513408.29</v>
      </c>
      <c r="F617" s="142">
        <v>1513408.29</v>
      </c>
      <c r="G617" s="143">
        <v>1135056.22</v>
      </c>
    </row>
    <row r="618" spans="1:12" ht="77.25" customHeight="1" x14ac:dyDescent="0.2">
      <c r="A618" s="147">
        <v>571</v>
      </c>
      <c r="B618" s="82" t="s">
        <v>728</v>
      </c>
      <c r="C618" s="121" t="s">
        <v>282</v>
      </c>
      <c r="D618" s="27" t="s">
        <v>729</v>
      </c>
      <c r="E618" s="142">
        <v>3923463.17</v>
      </c>
      <c r="F618" s="142">
        <v>3923463.17</v>
      </c>
      <c r="G618" s="143">
        <v>2942597.38</v>
      </c>
    </row>
    <row r="619" spans="1:12" ht="93.75" customHeight="1" x14ac:dyDescent="0.2">
      <c r="A619" s="147">
        <v>572</v>
      </c>
      <c r="B619" s="82" t="s">
        <v>878</v>
      </c>
      <c r="C619" s="121" t="s">
        <v>282</v>
      </c>
      <c r="D619" s="27" t="s">
        <v>879</v>
      </c>
      <c r="E619" s="142">
        <v>2933086.98</v>
      </c>
      <c r="F619" s="142">
        <v>2933086.9800000004</v>
      </c>
      <c r="G619" s="143">
        <v>2199815.2400000002</v>
      </c>
    </row>
    <row r="620" spans="1:12" ht="83.25" customHeight="1" x14ac:dyDescent="0.2">
      <c r="A620" s="147">
        <v>573</v>
      </c>
      <c r="B620" s="82" t="s">
        <v>840</v>
      </c>
      <c r="C620" s="121" t="s">
        <v>282</v>
      </c>
      <c r="D620" s="27" t="s">
        <v>346</v>
      </c>
      <c r="E620" s="142">
        <v>2327524.7999999998</v>
      </c>
      <c r="F620" s="142">
        <v>2327524.7999999998</v>
      </c>
      <c r="G620" s="143">
        <v>1745643.6</v>
      </c>
    </row>
    <row r="621" spans="1:12" ht="65.25" customHeight="1" x14ac:dyDescent="0.2">
      <c r="A621" s="147">
        <v>574</v>
      </c>
      <c r="B621" s="82" t="s">
        <v>555</v>
      </c>
      <c r="C621" s="121" t="s">
        <v>282</v>
      </c>
      <c r="D621" s="27" t="s">
        <v>556</v>
      </c>
      <c r="E621" s="142">
        <v>1234927.98</v>
      </c>
      <c r="F621" s="142">
        <v>1234927.98</v>
      </c>
      <c r="G621" s="143">
        <v>926195.99</v>
      </c>
    </row>
    <row r="622" spans="1:12" ht="82.5" customHeight="1" x14ac:dyDescent="0.2">
      <c r="A622" s="147">
        <v>575</v>
      </c>
      <c r="B622" s="191" t="s">
        <v>846</v>
      </c>
      <c r="C622" s="186" t="s">
        <v>282</v>
      </c>
      <c r="D622" s="192" t="s">
        <v>597</v>
      </c>
      <c r="E622" s="193">
        <v>2857105.87</v>
      </c>
      <c r="F622" s="193">
        <v>2857105.87</v>
      </c>
      <c r="G622" s="194">
        <v>2142829.4</v>
      </c>
      <c r="I622" s="7"/>
      <c r="J622" s="7"/>
      <c r="K622" s="7"/>
      <c r="L622" s="7"/>
    </row>
    <row r="623" spans="1:12" ht="82.5" customHeight="1" x14ac:dyDescent="0.2">
      <c r="A623" s="147">
        <v>576</v>
      </c>
      <c r="B623" s="191" t="s">
        <v>823</v>
      </c>
      <c r="C623" s="186" t="s">
        <v>282</v>
      </c>
      <c r="D623" s="192" t="s">
        <v>163</v>
      </c>
      <c r="E623" s="193">
        <v>2295370.7799999998</v>
      </c>
      <c r="F623" s="193">
        <v>2295370.7799999998</v>
      </c>
      <c r="G623" s="194">
        <v>1721528.09</v>
      </c>
      <c r="I623" s="7"/>
      <c r="J623" s="7"/>
      <c r="K623" s="7"/>
      <c r="L623" s="7"/>
    </row>
    <row r="624" spans="1:12" s="68" customFormat="1" ht="66" customHeight="1" x14ac:dyDescent="0.2">
      <c r="A624" s="147">
        <v>577</v>
      </c>
      <c r="B624" s="19" t="s">
        <v>493</v>
      </c>
      <c r="C624" s="100" t="s">
        <v>282</v>
      </c>
      <c r="D624" s="120" t="s">
        <v>494</v>
      </c>
      <c r="E624" s="145">
        <v>1148673.48</v>
      </c>
      <c r="F624" s="145">
        <v>1148673.48</v>
      </c>
      <c r="G624" s="115">
        <v>861505.11</v>
      </c>
      <c r="H624" s="140"/>
      <c r="I624" s="84"/>
    </row>
    <row r="625" spans="1:12" ht="69.75" customHeight="1" x14ac:dyDescent="0.2">
      <c r="A625" s="147">
        <v>578</v>
      </c>
      <c r="B625" s="19" t="s">
        <v>480</v>
      </c>
      <c r="C625" s="100" t="s">
        <v>282</v>
      </c>
      <c r="D625" s="120" t="s">
        <v>481</v>
      </c>
      <c r="E625" s="145">
        <v>3655319.83</v>
      </c>
      <c r="F625" s="145">
        <v>3655319.83</v>
      </c>
      <c r="G625" s="115">
        <v>2741489.87</v>
      </c>
      <c r="I625" s="7"/>
    </row>
    <row r="626" spans="1:12" ht="123" customHeight="1" x14ac:dyDescent="0.2">
      <c r="A626" s="147">
        <v>579</v>
      </c>
      <c r="B626" s="195" t="s">
        <v>878</v>
      </c>
      <c r="C626" s="196" t="s">
        <v>282</v>
      </c>
      <c r="D626" s="197" t="s">
        <v>879</v>
      </c>
      <c r="E626" s="198">
        <v>2717220.68</v>
      </c>
      <c r="F626" s="198">
        <v>2487354.7400000002</v>
      </c>
      <c r="G626" s="199">
        <v>1865516.06</v>
      </c>
      <c r="I626" s="7"/>
      <c r="J626" s="7"/>
      <c r="K626" s="7"/>
      <c r="L626" s="7"/>
    </row>
    <row r="627" spans="1:12" ht="69.75" customHeight="1" x14ac:dyDescent="0.2">
      <c r="A627" s="147">
        <v>580</v>
      </c>
      <c r="B627" s="19" t="s">
        <v>478</v>
      </c>
      <c r="C627" s="100" t="s">
        <v>282</v>
      </c>
      <c r="D627" s="120" t="s">
        <v>479</v>
      </c>
      <c r="E627" s="145">
        <v>3657074.29</v>
      </c>
      <c r="F627" s="145">
        <v>3657074.29</v>
      </c>
      <c r="G627" s="115">
        <v>2742805.72</v>
      </c>
      <c r="I627" s="7"/>
    </row>
    <row r="628" spans="1:12" s="68" customFormat="1" ht="66" customHeight="1" x14ac:dyDescent="0.2">
      <c r="A628" s="147">
        <v>581</v>
      </c>
      <c r="B628" s="168" t="s">
        <v>543</v>
      </c>
      <c r="C628" s="169" t="s">
        <v>282</v>
      </c>
      <c r="D628" s="101" t="s">
        <v>494</v>
      </c>
      <c r="E628" s="125">
        <v>4925415.01</v>
      </c>
      <c r="F628" s="125">
        <v>4925415.01</v>
      </c>
      <c r="G628" s="119">
        <v>3694061.26</v>
      </c>
      <c r="H628" s="140"/>
      <c r="I628" s="84"/>
    </row>
    <row r="629" spans="1:12" s="68" customFormat="1" ht="66" customHeight="1" x14ac:dyDescent="0.2">
      <c r="A629" s="147">
        <v>582</v>
      </c>
      <c r="B629" s="19" t="s">
        <v>529</v>
      </c>
      <c r="C629" s="100" t="s">
        <v>282</v>
      </c>
      <c r="D629" s="120" t="s">
        <v>479</v>
      </c>
      <c r="E629" s="125">
        <v>4839077.1500000004</v>
      </c>
      <c r="F629" s="125">
        <v>4839077.1500000004</v>
      </c>
      <c r="G629" s="119">
        <v>3629307.86</v>
      </c>
      <c r="H629" s="140"/>
      <c r="I629" s="84"/>
    </row>
    <row r="630" spans="1:12" s="68" customFormat="1" ht="66" customHeight="1" x14ac:dyDescent="0.2">
      <c r="A630" s="147">
        <v>583</v>
      </c>
      <c r="B630" s="15" t="s">
        <v>503</v>
      </c>
      <c r="C630" s="121" t="s">
        <v>282</v>
      </c>
      <c r="D630" s="56" t="s">
        <v>479</v>
      </c>
      <c r="E630" s="123">
        <v>1802023.83</v>
      </c>
      <c r="F630" s="123">
        <v>1802023.83</v>
      </c>
      <c r="G630" s="123">
        <v>1351517.87</v>
      </c>
      <c r="H630" s="140"/>
      <c r="I630" s="84"/>
    </row>
    <row r="631" spans="1:12" s="68" customFormat="1" ht="66" customHeight="1" x14ac:dyDescent="0.2">
      <c r="A631" s="147">
        <v>584</v>
      </c>
      <c r="B631" s="19" t="s">
        <v>260</v>
      </c>
      <c r="C631" s="100" t="s">
        <v>282</v>
      </c>
      <c r="D631" s="120" t="s">
        <v>494</v>
      </c>
      <c r="E631" s="125">
        <v>2740529.73</v>
      </c>
      <c r="F631" s="125">
        <v>2740529.73</v>
      </c>
      <c r="G631" s="125">
        <v>2055397.3</v>
      </c>
      <c r="H631" s="140"/>
      <c r="I631" s="84"/>
    </row>
    <row r="632" spans="1:12" s="68" customFormat="1" ht="66" customHeight="1" x14ac:dyDescent="0.2">
      <c r="A632" s="147">
        <v>585</v>
      </c>
      <c r="B632" s="15" t="s">
        <v>880</v>
      </c>
      <c r="C632" s="121" t="s">
        <v>282</v>
      </c>
      <c r="D632" s="56" t="s">
        <v>163</v>
      </c>
      <c r="E632" s="123">
        <v>820634.98</v>
      </c>
      <c r="F632" s="123">
        <v>820634.98</v>
      </c>
      <c r="G632" s="123">
        <v>615476.24</v>
      </c>
      <c r="H632" s="140"/>
      <c r="I632" s="84"/>
    </row>
    <row r="633" spans="1:12" s="68" customFormat="1" ht="66" customHeight="1" x14ac:dyDescent="0.2">
      <c r="A633" s="147">
        <v>586</v>
      </c>
      <c r="B633" s="15" t="s">
        <v>609</v>
      </c>
      <c r="C633" s="121" t="s">
        <v>282</v>
      </c>
      <c r="D633" s="56" t="s">
        <v>494</v>
      </c>
      <c r="E633" s="123">
        <v>4630222.63</v>
      </c>
      <c r="F633" s="123">
        <v>4630222.63</v>
      </c>
      <c r="G633" s="123">
        <v>3472666.97</v>
      </c>
      <c r="H633" s="140"/>
      <c r="I633" s="84"/>
      <c r="J633" s="84"/>
    </row>
    <row r="634" spans="1:12" s="68" customFormat="1" ht="66" customHeight="1" x14ac:dyDescent="0.2">
      <c r="A634" s="147">
        <v>587</v>
      </c>
      <c r="B634" s="15" t="s">
        <v>901</v>
      </c>
      <c r="C634" s="121" t="s">
        <v>282</v>
      </c>
      <c r="D634" s="56" t="s">
        <v>902</v>
      </c>
      <c r="E634" s="123">
        <v>5271569.9000000004</v>
      </c>
      <c r="F634" s="123">
        <v>5011569.9000000004</v>
      </c>
      <c r="G634" s="123">
        <v>3758677.43</v>
      </c>
      <c r="H634" s="140"/>
      <c r="I634" s="84"/>
      <c r="J634" s="84"/>
      <c r="K634" s="84"/>
    </row>
    <row r="635" spans="1:12" s="68" customFormat="1" ht="66" customHeight="1" x14ac:dyDescent="0.2">
      <c r="A635" s="147">
        <v>588</v>
      </c>
      <c r="B635" s="15" t="s">
        <v>638</v>
      </c>
      <c r="C635" s="121" t="s">
        <v>282</v>
      </c>
      <c r="D635" s="56" t="s">
        <v>163</v>
      </c>
      <c r="E635" s="123">
        <v>1602227.69</v>
      </c>
      <c r="F635" s="123">
        <v>1602227.69</v>
      </c>
      <c r="G635" s="123">
        <v>1201670.77</v>
      </c>
      <c r="H635" s="140"/>
      <c r="I635" s="84"/>
    </row>
    <row r="636" spans="1:12" s="68" customFormat="1" ht="66" customHeight="1" x14ac:dyDescent="0.2">
      <c r="A636" s="147">
        <v>589</v>
      </c>
      <c r="B636" s="15" t="s">
        <v>903</v>
      </c>
      <c r="C636" s="121" t="s">
        <v>282</v>
      </c>
      <c r="D636" s="56" t="s">
        <v>494</v>
      </c>
      <c r="E636" s="123">
        <v>3982294.23</v>
      </c>
      <c r="F636" s="123">
        <v>3982294.23</v>
      </c>
      <c r="G636" s="123">
        <v>2986720.67</v>
      </c>
      <c r="H636" s="140"/>
      <c r="I636" s="84"/>
      <c r="J636" s="84"/>
      <c r="K636" s="84"/>
    </row>
    <row r="637" spans="1:12" s="68" customFormat="1" ht="66" customHeight="1" x14ac:dyDescent="0.2">
      <c r="A637" s="147">
        <v>590</v>
      </c>
      <c r="B637" s="15" t="s">
        <v>912</v>
      </c>
      <c r="C637" s="121" t="s">
        <v>282</v>
      </c>
      <c r="D637" s="56" t="s">
        <v>913</v>
      </c>
      <c r="E637" s="123">
        <v>3944364.15</v>
      </c>
      <c r="F637" s="123">
        <v>3944364.15</v>
      </c>
      <c r="G637" s="123">
        <v>2958273.11</v>
      </c>
      <c r="H637" s="140"/>
      <c r="I637" s="84"/>
      <c r="J637" s="84"/>
      <c r="K637" s="84"/>
    </row>
    <row r="638" spans="1:12" s="68" customFormat="1" ht="66" customHeight="1" x14ac:dyDescent="0.2">
      <c r="A638" s="147">
        <v>591</v>
      </c>
      <c r="B638" s="15" t="s">
        <v>634</v>
      </c>
      <c r="C638" s="121" t="s">
        <v>282</v>
      </c>
      <c r="D638" s="56" t="s">
        <v>479</v>
      </c>
      <c r="E638" s="123">
        <v>3521036.97</v>
      </c>
      <c r="F638" s="123">
        <v>3521036.97</v>
      </c>
      <c r="G638" s="123">
        <v>2640777.73</v>
      </c>
      <c r="H638" s="140"/>
      <c r="I638" s="84"/>
      <c r="J638" s="84"/>
      <c r="K638" s="84"/>
    </row>
    <row r="639" spans="1:12" s="68" customFormat="1" ht="66" customHeight="1" x14ac:dyDescent="0.2">
      <c r="A639" s="147">
        <v>592</v>
      </c>
      <c r="B639" s="15" t="s">
        <v>894</v>
      </c>
      <c r="C639" s="121" t="s">
        <v>282</v>
      </c>
      <c r="D639" s="56" t="s">
        <v>481</v>
      </c>
      <c r="E639" s="123">
        <v>7170246.7999999998</v>
      </c>
      <c r="F639" s="123">
        <v>7170246.7999999998</v>
      </c>
      <c r="G639" s="123">
        <v>5377685.0999999996</v>
      </c>
      <c r="H639" s="140"/>
      <c r="I639" s="84"/>
      <c r="J639" s="84"/>
      <c r="K639" s="84"/>
    </row>
    <row r="640" spans="1:12" s="68" customFormat="1" ht="66" customHeight="1" x14ac:dyDescent="0.2">
      <c r="A640" s="147">
        <v>593</v>
      </c>
      <c r="B640" s="15" t="s">
        <v>633</v>
      </c>
      <c r="C640" s="121" t="s">
        <v>282</v>
      </c>
      <c r="D640" s="56" t="s">
        <v>494</v>
      </c>
      <c r="E640" s="123">
        <v>6198404.0599999996</v>
      </c>
      <c r="F640" s="123">
        <v>6198404.0599999996</v>
      </c>
      <c r="G640" s="123">
        <v>4648803.05</v>
      </c>
      <c r="H640" s="140"/>
      <c r="I640" s="84"/>
    </row>
    <row r="641" spans="1:11" ht="30.75" customHeight="1" thickBot="1" x14ac:dyDescent="0.25">
      <c r="A641" s="274" t="s">
        <v>452</v>
      </c>
      <c r="B641" s="256"/>
      <c r="C641" s="226">
        <f>COUNTA(C573:C640)</f>
        <v>68</v>
      </c>
      <c r="D641" s="227"/>
      <c r="E641" s="53">
        <f>SUM(E573:E640)</f>
        <v>157101872.35000008</v>
      </c>
      <c r="F641" s="53">
        <f t="shared" ref="F641:G641" si="17">SUM(F573:F640)</f>
        <v>156612006.41000006</v>
      </c>
      <c r="G641" s="53">
        <f t="shared" si="17"/>
        <v>117459004.90444002</v>
      </c>
      <c r="J641" s="7"/>
      <c r="K641" s="7"/>
    </row>
    <row r="642" spans="1:11" ht="47.25" customHeight="1" thickBot="1" x14ac:dyDescent="0.25">
      <c r="A642" s="257" t="s">
        <v>953</v>
      </c>
      <c r="B642" s="258"/>
      <c r="C642" s="231">
        <f>C571+C545+C641</f>
        <v>104</v>
      </c>
      <c r="D642" s="231"/>
      <c r="E642" s="108">
        <f>E545+E571+E641</f>
        <v>276723751.83000004</v>
      </c>
      <c r="F642" s="108">
        <f>F545+F571+F641</f>
        <v>276233885.89000005</v>
      </c>
      <c r="G642" s="109">
        <f>G545+G571+G641</f>
        <v>207175414.56694001</v>
      </c>
      <c r="I642" s="240"/>
      <c r="J642" s="240"/>
      <c r="K642" s="240"/>
    </row>
    <row r="643" spans="1:11" ht="51.75" customHeight="1" x14ac:dyDescent="0.2">
      <c r="A643" s="261" t="s">
        <v>392</v>
      </c>
      <c r="B643" s="262"/>
      <c r="C643" s="262"/>
      <c r="D643" s="262"/>
      <c r="E643" s="262"/>
      <c r="F643" s="262"/>
      <c r="G643" s="263"/>
      <c r="J643" s="129"/>
    </row>
    <row r="644" spans="1:11" ht="219.75" customHeight="1" x14ac:dyDescent="0.2">
      <c r="A644" s="61">
        <v>594</v>
      </c>
      <c r="B644" s="13">
        <v>540</v>
      </c>
      <c r="C644" s="121">
        <v>501</v>
      </c>
      <c r="D644" s="27" t="s">
        <v>475</v>
      </c>
      <c r="E644" s="123">
        <v>118971.04999999999</v>
      </c>
      <c r="F644" s="123">
        <v>118971.04999999999</v>
      </c>
      <c r="G644" s="124">
        <v>95176.84</v>
      </c>
      <c r="J644" s="129"/>
    </row>
    <row r="645" spans="1:11" ht="90" customHeight="1" x14ac:dyDescent="0.2">
      <c r="A645" s="61">
        <v>595</v>
      </c>
      <c r="B645" s="15" t="s">
        <v>394</v>
      </c>
      <c r="C645" s="121">
        <v>501</v>
      </c>
      <c r="D645" s="56" t="s">
        <v>959</v>
      </c>
      <c r="E645" s="123">
        <v>907.26</v>
      </c>
      <c r="F645" s="123">
        <v>907.26</v>
      </c>
      <c r="G645" s="124">
        <v>725.81</v>
      </c>
      <c r="J645" s="129"/>
    </row>
    <row r="646" spans="1:11" ht="118.5" customHeight="1" x14ac:dyDescent="0.2">
      <c r="A646" s="61">
        <v>596</v>
      </c>
      <c r="B646" s="19" t="s">
        <v>394</v>
      </c>
      <c r="C646" s="100">
        <v>501</v>
      </c>
      <c r="D646" s="120" t="s">
        <v>399</v>
      </c>
      <c r="E646" s="125">
        <v>6168.66</v>
      </c>
      <c r="F646" s="125">
        <v>6168.66</v>
      </c>
      <c r="G646" s="119">
        <v>4934.92</v>
      </c>
      <c r="J646" s="129"/>
    </row>
    <row r="647" spans="1:11" ht="90" customHeight="1" x14ac:dyDescent="0.2">
      <c r="A647" s="61">
        <v>597</v>
      </c>
      <c r="B647" s="19" t="s">
        <v>394</v>
      </c>
      <c r="C647" s="100">
        <v>501</v>
      </c>
      <c r="D647" s="120" t="s">
        <v>442</v>
      </c>
      <c r="E647" s="125">
        <v>9809.92</v>
      </c>
      <c r="F647" s="125">
        <v>9809.92</v>
      </c>
      <c r="G647" s="119">
        <v>7847.9400000000005</v>
      </c>
      <c r="J647" s="129"/>
    </row>
    <row r="648" spans="1:11" ht="90" customHeight="1" x14ac:dyDescent="0.2">
      <c r="A648" s="61">
        <v>598</v>
      </c>
      <c r="B648" s="19" t="s">
        <v>394</v>
      </c>
      <c r="C648" s="100">
        <v>501</v>
      </c>
      <c r="D648" s="120" t="s">
        <v>433</v>
      </c>
      <c r="E648" s="125">
        <v>1221</v>
      </c>
      <c r="F648" s="125">
        <v>1221</v>
      </c>
      <c r="G648" s="119">
        <v>976.8</v>
      </c>
      <c r="J648" s="129"/>
    </row>
    <row r="649" spans="1:11" ht="101.25" customHeight="1" x14ac:dyDescent="0.2">
      <c r="A649" s="61">
        <v>599</v>
      </c>
      <c r="B649" s="19" t="s">
        <v>394</v>
      </c>
      <c r="C649" s="100">
        <v>501</v>
      </c>
      <c r="D649" s="120" t="s">
        <v>437</v>
      </c>
      <c r="E649" s="125">
        <v>142878</v>
      </c>
      <c r="F649" s="125">
        <v>142878</v>
      </c>
      <c r="G649" s="119">
        <v>114302.39999999999</v>
      </c>
      <c r="J649" s="129"/>
    </row>
    <row r="650" spans="1:11" ht="121.5" customHeight="1" x14ac:dyDescent="0.2">
      <c r="A650" s="61">
        <v>600</v>
      </c>
      <c r="B650" s="15" t="s">
        <v>394</v>
      </c>
      <c r="C650" s="121">
        <v>501</v>
      </c>
      <c r="D650" s="56" t="s">
        <v>960</v>
      </c>
      <c r="E650" s="123">
        <v>34630.76</v>
      </c>
      <c r="F650" s="123">
        <v>34630.76</v>
      </c>
      <c r="G650" s="124">
        <v>27704.61</v>
      </c>
      <c r="J650" s="7"/>
      <c r="K650" s="7"/>
    </row>
    <row r="651" spans="1:11" ht="89.25" customHeight="1" x14ac:dyDescent="0.2">
      <c r="A651" s="61">
        <v>601</v>
      </c>
      <c r="B651" s="19" t="s">
        <v>394</v>
      </c>
      <c r="C651" s="100">
        <v>501</v>
      </c>
      <c r="D651" s="120" t="s">
        <v>441</v>
      </c>
      <c r="E651" s="125">
        <v>5039.2</v>
      </c>
      <c r="F651" s="125">
        <v>5039.2</v>
      </c>
      <c r="G651" s="119">
        <v>4031.36</v>
      </c>
      <c r="J651" s="7"/>
      <c r="K651" s="7"/>
    </row>
    <row r="652" spans="1:11" ht="90.75" customHeight="1" x14ac:dyDescent="0.2">
      <c r="A652" s="61">
        <v>602</v>
      </c>
      <c r="B652" s="15" t="s">
        <v>394</v>
      </c>
      <c r="C652" s="121">
        <v>501</v>
      </c>
      <c r="D652" s="164" t="s">
        <v>444</v>
      </c>
      <c r="E652" s="123">
        <v>4800</v>
      </c>
      <c r="F652" s="123">
        <v>4800</v>
      </c>
      <c r="G652" s="124">
        <v>3840</v>
      </c>
      <c r="J652" s="7"/>
      <c r="K652" s="7"/>
    </row>
    <row r="653" spans="1:11" ht="90.75" customHeight="1" x14ac:dyDescent="0.2">
      <c r="A653" s="61">
        <v>603</v>
      </c>
      <c r="B653" s="15" t="s">
        <v>394</v>
      </c>
      <c r="C653" s="121">
        <v>501</v>
      </c>
      <c r="D653" s="164" t="s">
        <v>446</v>
      </c>
      <c r="E653" s="123">
        <v>14400</v>
      </c>
      <c r="F653" s="123">
        <v>14400</v>
      </c>
      <c r="G653" s="124">
        <v>11520</v>
      </c>
      <c r="J653" s="7"/>
      <c r="K653" s="7"/>
    </row>
    <row r="654" spans="1:11" ht="90.75" customHeight="1" x14ac:dyDescent="0.2">
      <c r="A654" s="61">
        <v>604</v>
      </c>
      <c r="B654" s="19" t="s">
        <v>394</v>
      </c>
      <c r="C654" s="100">
        <v>501</v>
      </c>
      <c r="D654" s="144" t="s">
        <v>447</v>
      </c>
      <c r="E654" s="125">
        <v>17535.04</v>
      </c>
      <c r="F654" s="125">
        <v>17535.04</v>
      </c>
      <c r="G654" s="119">
        <v>14028.03</v>
      </c>
      <c r="J654" s="7"/>
      <c r="K654" s="7"/>
    </row>
    <row r="655" spans="1:11" ht="90.75" customHeight="1" x14ac:dyDescent="0.2">
      <c r="A655" s="61">
        <v>605</v>
      </c>
      <c r="B655" s="15" t="s">
        <v>394</v>
      </c>
      <c r="C655" s="121">
        <v>501</v>
      </c>
      <c r="D655" s="164" t="s">
        <v>448</v>
      </c>
      <c r="E655" s="123">
        <v>11286.02</v>
      </c>
      <c r="F655" s="123">
        <v>11286.02</v>
      </c>
      <c r="G655" s="124">
        <v>9028.82</v>
      </c>
      <c r="J655" s="7"/>
      <c r="K655" s="7"/>
    </row>
    <row r="656" spans="1:11" ht="90.75" customHeight="1" x14ac:dyDescent="0.2">
      <c r="A656" s="61">
        <v>606</v>
      </c>
      <c r="B656" s="15" t="s">
        <v>394</v>
      </c>
      <c r="C656" s="121">
        <v>501</v>
      </c>
      <c r="D656" s="164" t="s">
        <v>961</v>
      </c>
      <c r="E656" s="123">
        <v>72114.66</v>
      </c>
      <c r="F656" s="123">
        <v>72114.66</v>
      </c>
      <c r="G656" s="124">
        <v>57691.73</v>
      </c>
      <c r="J656" s="7"/>
      <c r="K656" s="7"/>
    </row>
    <row r="657" spans="1:11" ht="100.5" customHeight="1" x14ac:dyDescent="0.2">
      <c r="A657" s="61">
        <v>607</v>
      </c>
      <c r="B657" s="15" t="s">
        <v>394</v>
      </c>
      <c r="C657" s="121">
        <v>501</v>
      </c>
      <c r="D657" s="164" t="s">
        <v>450</v>
      </c>
      <c r="E657" s="123">
        <v>4126.5</v>
      </c>
      <c r="F657" s="123">
        <v>4126.5</v>
      </c>
      <c r="G657" s="124">
        <v>3301.2</v>
      </c>
      <c r="J657" s="7"/>
      <c r="K657" s="7"/>
    </row>
    <row r="658" spans="1:11" ht="100.5" customHeight="1" x14ac:dyDescent="0.2">
      <c r="A658" s="61">
        <v>608</v>
      </c>
      <c r="B658" s="19" t="s">
        <v>394</v>
      </c>
      <c r="C658" s="100">
        <v>501</v>
      </c>
      <c r="D658" s="144" t="s">
        <v>464</v>
      </c>
      <c r="E658" s="125">
        <v>13920</v>
      </c>
      <c r="F658" s="125">
        <v>13920</v>
      </c>
      <c r="G658" s="119">
        <v>11136</v>
      </c>
      <c r="J658" s="7"/>
      <c r="K658" s="7"/>
    </row>
    <row r="659" spans="1:11" ht="100.5" customHeight="1" x14ac:dyDescent="0.2">
      <c r="A659" s="61">
        <v>609</v>
      </c>
      <c r="B659" s="19" t="s">
        <v>394</v>
      </c>
      <c r="C659" s="100">
        <v>501</v>
      </c>
      <c r="D659" s="144" t="s">
        <v>473</v>
      </c>
      <c r="E659" s="125">
        <v>63000</v>
      </c>
      <c r="F659" s="125">
        <v>63000</v>
      </c>
      <c r="G659" s="119">
        <v>50400</v>
      </c>
      <c r="J659" s="7"/>
      <c r="K659" s="7"/>
    </row>
    <row r="660" spans="1:11" ht="63" customHeight="1" x14ac:dyDescent="0.2">
      <c r="A660" s="61">
        <v>610</v>
      </c>
      <c r="B660" s="19" t="s">
        <v>394</v>
      </c>
      <c r="C660" s="100">
        <v>501</v>
      </c>
      <c r="D660" s="144" t="s">
        <v>477</v>
      </c>
      <c r="E660" s="125">
        <v>44100.86</v>
      </c>
      <c r="F660" s="125">
        <v>44100.86</v>
      </c>
      <c r="G660" s="119">
        <v>35280.69</v>
      </c>
      <c r="J660" s="7"/>
      <c r="K660" s="7"/>
    </row>
    <row r="661" spans="1:11" ht="56.25" customHeight="1" x14ac:dyDescent="0.2">
      <c r="A661" s="61">
        <v>611</v>
      </c>
      <c r="B661" s="19" t="s">
        <v>394</v>
      </c>
      <c r="C661" s="100">
        <v>501</v>
      </c>
      <c r="D661" s="144" t="s">
        <v>488</v>
      </c>
      <c r="E661" s="125">
        <v>6500</v>
      </c>
      <c r="F661" s="125">
        <v>6500</v>
      </c>
      <c r="G661" s="119">
        <v>5200</v>
      </c>
      <c r="J661" s="7"/>
      <c r="K661" s="7"/>
    </row>
    <row r="662" spans="1:11" ht="54.75" customHeight="1" x14ac:dyDescent="0.2">
      <c r="A662" s="61">
        <v>612</v>
      </c>
      <c r="B662" s="15" t="s">
        <v>394</v>
      </c>
      <c r="C662" s="121">
        <v>501</v>
      </c>
      <c r="D662" s="164" t="s">
        <v>506</v>
      </c>
      <c r="E662" s="123">
        <v>15575.64</v>
      </c>
      <c r="F662" s="123">
        <v>15575.64</v>
      </c>
      <c r="G662" s="124">
        <v>12460.51</v>
      </c>
      <c r="J662" s="7"/>
      <c r="K662" s="7"/>
    </row>
    <row r="663" spans="1:11" ht="60.75" customHeight="1" x14ac:dyDescent="0.2">
      <c r="A663" s="61">
        <v>613</v>
      </c>
      <c r="B663" s="15" t="s">
        <v>394</v>
      </c>
      <c r="C663" s="121">
        <v>501</v>
      </c>
      <c r="D663" s="164" t="s">
        <v>507</v>
      </c>
      <c r="E663" s="123">
        <v>14000</v>
      </c>
      <c r="F663" s="123">
        <v>14000</v>
      </c>
      <c r="G663" s="124">
        <v>11200</v>
      </c>
      <c r="J663" s="7"/>
      <c r="K663" s="7"/>
    </row>
    <row r="664" spans="1:11" ht="60.75" customHeight="1" x14ac:dyDescent="0.2">
      <c r="A664" s="61">
        <v>614</v>
      </c>
      <c r="B664" s="15" t="s">
        <v>394</v>
      </c>
      <c r="C664" s="121">
        <v>501</v>
      </c>
      <c r="D664" s="164" t="s">
        <v>510</v>
      </c>
      <c r="E664" s="123">
        <v>32970</v>
      </c>
      <c r="F664" s="123">
        <v>32970</v>
      </c>
      <c r="G664" s="124">
        <v>26376</v>
      </c>
      <c r="J664" s="7"/>
      <c r="K664" s="7"/>
    </row>
    <row r="665" spans="1:11" ht="60.75" customHeight="1" x14ac:dyDescent="0.2">
      <c r="A665" s="61">
        <v>615</v>
      </c>
      <c r="B665" s="19" t="s">
        <v>394</v>
      </c>
      <c r="C665" s="100">
        <v>501</v>
      </c>
      <c r="D665" s="144" t="s">
        <v>533</v>
      </c>
      <c r="E665" s="125">
        <v>46820</v>
      </c>
      <c r="F665" s="125">
        <v>46820</v>
      </c>
      <c r="G665" s="119">
        <v>37456</v>
      </c>
      <c r="J665" s="7"/>
      <c r="K665" s="7"/>
    </row>
    <row r="666" spans="1:11" ht="60.75" customHeight="1" x14ac:dyDescent="0.2">
      <c r="A666" s="61">
        <v>616</v>
      </c>
      <c r="B666" s="19" t="s">
        <v>394</v>
      </c>
      <c r="C666" s="100">
        <v>501</v>
      </c>
      <c r="D666" s="144" t="s">
        <v>530</v>
      </c>
      <c r="E666" s="125">
        <v>19500</v>
      </c>
      <c r="F666" s="125">
        <v>19500</v>
      </c>
      <c r="G666" s="119">
        <v>15600</v>
      </c>
      <c r="J666" s="7"/>
      <c r="K666" s="7"/>
    </row>
    <row r="667" spans="1:11" ht="117.75" customHeight="1" x14ac:dyDescent="0.2">
      <c r="A667" s="61">
        <v>617</v>
      </c>
      <c r="B667" s="15" t="s">
        <v>394</v>
      </c>
      <c r="C667" s="121">
        <v>501</v>
      </c>
      <c r="D667" s="164" t="s">
        <v>561</v>
      </c>
      <c r="E667" s="123">
        <v>10743.12</v>
      </c>
      <c r="F667" s="123">
        <v>10743.119999999999</v>
      </c>
      <c r="G667" s="124">
        <v>8594.5</v>
      </c>
      <c r="J667" s="7"/>
      <c r="K667" s="7"/>
    </row>
    <row r="668" spans="1:11" ht="89.25" customHeight="1" x14ac:dyDescent="0.2">
      <c r="A668" s="61">
        <v>618</v>
      </c>
      <c r="B668" s="19" t="s">
        <v>394</v>
      </c>
      <c r="C668" s="100">
        <v>501</v>
      </c>
      <c r="D668" s="144" t="s">
        <v>534</v>
      </c>
      <c r="E668" s="125">
        <v>47009.87</v>
      </c>
      <c r="F668" s="125">
        <v>47009.87</v>
      </c>
      <c r="G668" s="119">
        <v>37607.9</v>
      </c>
      <c r="J668" s="7"/>
      <c r="K668" s="7"/>
    </row>
    <row r="669" spans="1:11" ht="89.25" customHeight="1" x14ac:dyDescent="0.2">
      <c r="A669" s="61">
        <v>619</v>
      </c>
      <c r="B669" s="19" t="s">
        <v>394</v>
      </c>
      <c r="C669" s="100">
        <v>501</v>
      </c>
      <c r="D669" s="144" t="s">
        <v>598</v>
      </c>
      <c r="E669" s="125">
        <v>493</v>
      </c>
      <c r="F669" s="125">
        <v>493</v>
      </c>
      <c r="G669" s="119">
        <v>394.4</v>
      </c>
      <c r="J669" s="7"/>
      <c r="K669" s="7"/>
    </row>
    <row r="670" spans="1:11" ht="89.25" customHeight="1" x14ac:dyDescent="0.2">
      <c r="A670" s="61">
        <v>620</v>
      </c>
      <c r="B670" s="19" t="s">
        <v>394</v>
      </c>
      <c r="C670" s="100">
        <v>501</v>
      </c>
      <c r="D670" s="144" t="s">
        <v>560</v>
      </c>
      <c r="E670" s="125">
        <v>104277.8</v>
      </c>
      <c r="F670" s="125">
        <v>104277.8</v>
      </c>
      <c r="G670" s="119">
        <v>83422.240000000005</v>
      </c>
      <c r="J670" s="7"/>
      <c r="K670" s="7"/>
    </row>
    <row r="671" spans="1:11" ht="89.25" customHeight="1" x14ac:dyDescent="0.2">
      <c r="A671" s="61">
        <v>621</v>
      </c>
      <c r="B671" s="15" t="s">
        <v>394</v>
      </c>
      <c r="C671" s="121">
        <v>501</v>
      </c>
      <c r="D671" s="164" t="s">
        <v>599</v>
      </c>
      <c r="E671" s="123">
        <v>6525</v>
      </c>
      <c r="F671" s="123">
        <v>6525</v>
      </c>
      <c r="G671" s="124">
        <v>5220</v>
      </c>
      <c r="J671" s="7"/>
      <c r="K671" s="7"/>
    </row>
    <row r="672" spans="1:11" ht="89.25" customHeight="1" x14ac:dyDescent="0.2">
      <c r="A672" s="61">
        <v>622</v>
      </c>
      <c r="B672" s="15" t="s">
        <v>394</v>
      </c>
      <c r="C672" s="121">
        <v>501</v>
      </c>
      <c r="D672" s="164" t="s">
        <v>600</v>
      </c>
      <c r="E672" s="123">
        <v>11380</v>
      </c>
      <c r="F672" s="123">
        <v>11380</v>
      </c>
      <c r="G672" s="124">
        <v>9104</v>
      </c>
      <c r="J672" s="7"/>
      <c r="K672" s="7"/>
    </row>
    <row r="673" spans="1:11" ht="89.25" customHeight="1" x14ac:dyDescent="0.2">
      <c r="A673" s="61">
        <v>623</v>
      </c>
      <c r="B673" s="15" t="s">
        <v>394</v>
      </c>
      <c r="C673" s="121">
        <v>501</v>
      </c>
      <c r="D673" s="164" t="s">
        <v>602</v>
      </c>
      <c r="E673" s="123">
        <v>12606.9</v>
      </c>
      <c r="F673" s="123">
        <v>12606.900000000001</v>
      </c>
      <c r="G673" s="124">
        <v>10085.52</v>
      </c>
      <c r="J673" s="7"/>
      <c r="K673" s="7"/>
    </row>
    <row r="674" spans="1:11" ht="89.25" customHeight="1" x14ac:dyDescent="0.2">
      <c r="A674" s="61">
        <v>624</v>
      </c>
      <c r="B674" s="19" t="s">
        <v>394</v>
      </c>
      <c r="C674" s="100">
        <v>501</v>
      </c>
      <c r="D674" s="144" t="s">
        <v>656</v>
      </c>
      <c r="E674" s="125">
        <v>13541.51</v>
      </c>
      <c r="F674" s="125">
        <v>13541.509999999998</v>
      </c>
      <c r="G674" s="119">
        <v>10833.21</v>
      </c>
      <c r="J674" s="7"/>
      <c r="K674" s="7"/>
    </row>
    <row r="675" spans="1:11" ht="89.25" customHeight="1" x14ac:dyDescent="0.2">
      <c r="A675" s="61">
        <v>625</v>
      </c>
      <c r="B675" s="15" t="s">
        <v>394</v>
      </c>
      <c r="C675" s="121">
        <v>501</v>
      </c>
      <c r="D675" s="164" t="s">
        <v>657</v>
      </c>
      <c r="E675" s="123">
        <v>196800</v>
      </c>
      <c r="F675" s="123">
        <v>196800</v>
      </c>
      <c r="G675" s="124">
        <v>157440</v>
      </c>
      <c r="J675" s="7"/>
      <c r="K675" s="7"/>
    </row>
    <row r="676" spans="1:11" ht="89.25" customHeight="1" x14ac:dyDescent="0.2">
      <c r="A676" s="61">
        <v>626</v>
      </c>
      <c r="B676" s="15" t="s">
        <v>394</v>
      </c>
      <c r="C676" s="121">
        <v>501</v>
      </c>
      <c r="D676" s="164" t="s">
        <v>663</v>
      </c>
      <c r="E676" s="123">
        <v>131755</v>
      </c>
      <c r="F676" s="123">
        <v>131755</v>
      </c>
      <c r="G676" s="124">
        <v>105404</v>
      </c>
      <c r="J676" s="7"/>
      <c r="K676" s="7"/>
    </row>
    <row r="677" spans="1:11" ht="89.25" customHeight="1" x14ac:dyDescent="0.2">
      <c r="A677" s="61">
        <v>627</v>
      </c>
      <c r="B677" s="15" t="s">
        <v>394</v>
      </c>
      <c r="C677" s="121">
        <v>501</v>
      </c>
      <c r="D677" s="164" t="s">
        <v>681</v>
      </c>
      <c r="E677" s="123">
        <v>4613.3999999999996</v>
      </c>
      <c r="F677" s="123">
        <v>4613.3999999999996</v>
      </c>
      <c r="G677" s="124">
        <v>3690.72</v>
      </c>
      <c r="J677" s="7"/>
      <c r="K677" s="7"/>
    </row>
    <row r="678" spans="1:11" ht="89.25" customHeight="1" x14ac:dyDescent="0.2">
      <c r="A678" s="61">
        <v>628</v>
      </c>
      <c r="B678" s="19" t="s">
        <v>394</v>
      </c>
      <c r="C678" s="100">
        <v>501</v>
      </c>
      <c r="D678" s="144" t="s">
        <v>718</v>
      </c>
      <c r="E678" s="125">
        <v>12152.31</v>
      </c>
      <c r="F678" s="125">
        <v>12152.310000000001</v>
      </c>
      <c r="G678" s="119">
        <v>9721.85</v>
      </c>
      <c r="J678" s="7"/>
      <c r="K678" s="7"/>
    </row>
    <row r="679" spans="1:11" ht="89.25" customHeight="1" x14ac:dyDescent="0.2">
      <c r="A679" s="61">
        <v>629</v>
      </c>
      <c r="B679" s="15" t="s">
        <v>394</v>
      </c>
      <c r="C679" s="121">
        <v>501</v>
      </c>
      <c r="D679" s="164" t="s">
        <v>704</v>
      </c>
      <c r="E679" s="123">
        <v>4789.5200000000004</v>
      </c>
      <c r="F679" s="123">
        <v>4789.5199999999995</v>
      </c>
      <c r="G679" s="124">
        <v>3831.62</v>
      </c>
      <c r="J679" s="7"/>
      <c r="K679" s="7"/>
    </row>
    <row r="680" spans="1:11" ht="89.25" customHeight="1" x14ac:dyDescent="0.2">
      <c r="A680" s="61">
        <v>630</v>
      </c>
      <c r="B680" s="15" t="s">
        <v>394</v>
      </c>
      <c r="C680" s="121">
        <v>501</v>
      </c>
      <c r="D680" s="164" t="s">
        <v>705</v>
      </c>
      <c r="E680" s="123">
        <v>2528.16</v>
      </c>
      <c r="F680" s="123">
        <v>2528.16</v>
      </c>
      <c r="G680" s="124">
        <v>2022.53</v>
      </c>
      <c r="J680" s="7"/>
      <c r="K680" s="7"/>
    </row>
    <row r="681" spans="1:11" ht="89.25" customHeight="1" x14ac:dyDescent="0.2">
      <c r="A681" s="61">
        <v>631</v>
      </c>
      <c r="B681" s="15" t="s">
        <v>394</v>
      </c>
      <c r="C681" s="121">
        <v>501</v>
      </c>
      <c r="D681" s="164" t="s">
        <v>703</v>
      </c>
      <c r="E681" s="123">
        <v>2244</v>
      </c>
      <c r="F681" s="123">
        <v>2244</v>
      </c>
      <c r="G681" s="124">
        <v>1795.2</v>
      </c>
      <c r="J681" s="7"/>
      <c r="K681" s="7"/>
    </row>
    <row r="682" spans="1:11" ht="89.25" customHeight="1" x14ac:dyDescent="0.2">
      <c r="A682" s="61">
        <v>632</v>
      </c>
      <c r="B682" s="19" t="s">
        <v>394</v>
      </c>
      <c r="C682" s="100">
        <v>501</v>
      </c>
      <c r="D682" s="144" t="s">
        <v>962</v>
      </c>
      <c r="E682" s="125">
        <v>3412.1</v>
      </c>
      <c r="F682" s="125">
        <v>3412.1</v>
      </c>
      <c r="G682" s="119">
        <v>2729.68</v>
      </c>
      <c r="J682" s="7"/>
      <c r="K682" s="7"/>
    </row>
    <row r="683" spans="1:11" ht="89.25" customHeight="1" x14ac:dyDescent="0.2">
      <c r="A683" s="61">
        <v>633</v>
      </c>
      <c r="B683" s="15" t="s">
        <v>394</v>
      </c>
      <c r="C683" s="121">
        <v>501</v>
      </c>
      <c r="D683" s="164" t="s">
        <v>721</v>
      </c>
      <c r="E683" s="123">
        <v>988</v>
      </c>
      <c r="F683" s="123">
        <v>988</v>
      </c>
      <c r="G683" s="124">
        <v>790.4</v>
      </c>
      <c r="J683" s="7"/>
      <c r="K683" s="7"/>
    </row>
    <row r="684" spans="1:11" ht="89.25" customHeight="1" x14ac:dyDescent="0.2">
      <c r="A684" s="61">
        <v>634</v>
      </c>
      <c r="B684" s="19" t="s">
        <v>394</v>
      </c>
      <c r="C684" s="100">
        <v>501</v>
      </c>
      <c r="D684" s="144" t="s">
        <v>780</v>
      </c>
      <c r="E684" s="125">
        <v>5882.16</v>
      </c>
      <c r="F684" s="125">
        <v>5882.16</v>
      </c>
      <c r="G684" s="119">
        <v>4705.7299999999996</v>
      </c>
      <c r="J684" s="7"/>
      <c r="K684" s="7"/>
    </row>
    <row r="685" spans="1:11" ht="89.25" customHeight="1" x14ac:dyDescent="0.2">
      <c r="A685" s="61">
        <v>635</v>
      </c>
      <c r="B685" s="15" t="s">
        <v>394</v>
      </c>
      <c r="C685" s="121">
        <v>501</v>
      </c>
      <c r="D685" s="164" t="s">
        <v>781</v>
      </c>
      <c r="E685" s="123">
        <v>2376.6</v>
      </c>
      <c r="F685" s="123">
        <v>2376.6</v>
      </c>
      <c r="G685" s="124">
        <v>1901.28</v>
      </c>
      <c r="J685" s="7"/>
      <c r="K685" s="7"/>
    </row>
    <row r="686" spans="1:11" ht="74.25" customHeight="1" x14ac:dyDescent="0.2">
      <c r="A686" s="61">
        <v>636</v>
      </c>
      <c r="B686" s="15" t="s">
        <v>394</v>
      </c>
      <c r="C686" s="121">
        <v>501</v>
      </c>
      <c r="D686" s="164" t="s">
        <v>782</v>
      </c>
      <c r="E686" s="123">
        <v>8091</v>
      </c>
      <c r="F686" s="123">
        <v>8091</v>
      </c>
      <c r="G686" s="124">
        <v>6472.8</v>
      </c>
      <c r="J686" s="7"/>
      <c r="K686" s="7"/>
    </row>
    <row r="687" spans="1:11" ht="75.75" customHeight="1" x14ac:dyDescent="0.2">
      <c r="A687" s="61">
        <v>637</v>
      </c>
      <c r="B687" s="19" t="s">
        <v>394</v>
      </c>
      <c r="C687" s="100">
        <v>501</v>
      </c>
      <c r="D687" s="144" t="s">
        <v>865</v>
      </c>
      <c r="E687" s="125">
        <v>14705</v>
      </c>
      <c r="F687" s="125">
        <v>14705</v>
      </c>
      <c r="G687" s="119">
        <v>11764</v>
      </c>
      <c r="J687" s="7"/>
      <c r="K687" s="7"/>
    </row>
    <row r="688" spans="1:11" ht="75.75" customHeight="1" x14ac:dyDescent="0.2">
      <c r="A688" s="61">
        <v>638</v>
      </c>
      <c r="B688" s="15" t="s">
        <v>394</v>
      </c>
      <c r="C688" s="121">
        <v>501</v>
      </c>
      <c r="D688" s="164" t="s">
        <v>819</v>
      </c>
      <c r="E688" s="123">
        <v>3311.16</v>
      </c>
      <c r="F688" s="123">
        <v>3311.16</v>
      </c>
      <c r="G688" s="124">
        <v>2648.93</v>
      </c>
      <c r="J688" s="7"/>
      <c r="K688" s="7"/>
    </row>
    <row r="689" spans="1:11" ht="75.75" customHeight="1" x14ac:dyDescent="0.2">
      <c r="A689" s="61">
        <v>639</v>
      </c>
      <c r="B689" s="19" t="s">
        <v>394</v>
      </c>
      <c r="C689" s="100">
        <v>501</v>
      </c>
      <c r="D689" s="144" t="s">
        <v>841</v>
      </c>
      <c r="E689" s="125">
        <v>4929.22</v>
      </c>
      <c r="F689" s="125">
        <v>4929.22</v>
      </c>
      <c r="G689" s="119">
        <v>3943.37</v>
      </c>
      <c r="J689" s="7"/>
      <c r="K689" s="7"/>
    </row>
    <row r="690" spans="1:11" ht="75.75" customHeight="1" x14ac:dyDescent="0.2">
      <c r="A690" s="61">
        <v>640</v>
      </c>
      <c r="B690" s="19" t="s">
        <v>394</v>
      </c>
      <c r="C690" s="100">
        <v>501</v>
      </c>
      <c r="D690" s="144" t="s">
        <v>746</v>
      </c>
      <c r="E690" s="125">
        <v>91185.84</v>
      </c>
      <c r="F690" s="125">
        <v>91185.84</v>
      </c>
      <c r="G690" s="119">
        <v>72948.67</v>
      </c>
      <c r="J690" s="7"/>
      <c r="K690" s="7"/>
    </row>
    <row r="691" spans="1:11" ht="75.75" customHeight="1" x14ac:dyDescent="0.2">
      <c r="A691" s="61">
        <v>641</v>
      </c>
      <c r="B691" s="19" t="s">
        <v>394</v>
      </c>
      <c r="C691" s="100">
        <v>501</v>
      </c>
      <c r="D691" s="144" t="s">
        <v>720</v>
      </c>
      <c r="E691" s="125">
        <v>178811.5</v>
      </c>
      <c r="F691" s="125">
        <v>178811.5</v>
      </c>
      <c r="G691" s="119">
        <v>143049.20000000001</v>
      </c>
      <c r="J691" s="7"/>
      <c r="K691" s="7"/>
    </row>
    <row r="692" spans="1:11" ht="75.75" customHeight="1" x14ac:dyDescent="0.2">
      <c r="A692" s="61">
        <v>642</v>
      </c>
      <c r="B692" s="19" t="s">
        <v>394</v>
      </c>
      <c r="C692" s="100">
        <v>501</v>
      </c>
      <c r="D692" s="144" t="s">
        <v>905</v>
      </c>
      <c r="E692" s="125">
        <v>22088.739999999998</v>
      </c>
      <c r="F692" s="125">
        <v>22088.739999999998</v>
      </c>
      <c r="G692" s="119">
        <v>17670.990000000002</v>
      </c>
      <c r="J692" s="7"/>
      <c r="K692" s="7"/>
    </row>
    <row r="693" spans="1:11" ht="75.75" customHeight="1" x14ac:dyDescent="0.2">
      <c r="A693" s="61">
        <v>643</v>
      </c>
      <c r="B693" s="15" t="s">
        <v>394</v>
      </c>
      <c r="C693" s="121">
        <v>501</v>
      </c>
      <c r="D693" s="164" t="s">
        <v>785</v>
      </c>
      <c r="E693" s="123">
        <v>1759.29</v>
      </c>
      <c r="F693" s="123">
        <v>1759.29</v>
      </c>
      <c r="G693" s="124">
        <v>1407.43</v>
      </c>
      <c r="J693" s="7"/>
      <c r="K693" s="7"/>
    </row>
    <row r="694" spans="1:11" ht="75.75" customHeight="1" x14ac:dyDescent="0.2">
      <c r="A694" s="61">
        <v>644</v>
      </c>
      <c r="B694" s="15" t="s">
        <v>394</v>
      </c>
      <c r="C694" s="121">
        <v>501</v>
      </c>
      <c r="D694" s="222" t="s">
        <v>951</v>
      </c>
      <c r="E694" s="223">
        <v>120056.86</v>
      </c>
      <c r="F694" s="223">
        <f>96045.49+24011.37</f>
        <v>120056.86</v>
      </c>
      <c r="G694" s="95">
        <v>96045.49</v>
      </c>
      <c r="J694" s="7"/>
      <c r="K694" s="7"/>
    </row>
    <row r="695" spans="1:11" ht="75.75" customHeight="1" x14ac:dyDescent="0.2">
      <c r="A695" s="61">
        <v>645</v>
      </c>
      <c r="B695" s="15" t="s">
        <v>394</v>
      </c>
      <c r="C695" s="121">
        <v>501</v>
      </c>
      <c r="D695" s="120" t="s">
        <v>719</v>
      </c>
      <c r="E695" s="234">
        <v>12899.6</v>
      </c>
      <c r="F695" s="234">
        <v>12899.6</v>
      </c>
      <c r="G695" s="236">
        <v>10319.68</v>
      </c>
      <c r="J695" s="7"/>
      <c r="K695" s="7"/>
    </row>
    <row r="696" spans="1:11" ht="75.75" customHeight="1" x14ac:dyDescent="0.2">
      <c r="A696" s="61">
        <v>646</v>
      </c>
      <c r="B696" s="15" t="s">
        <v>394</v>
      </c>
      <c r="C696" s="121">
        <v>501</v>
      </c>
      <c r="D696" s="218" t="s">
        <v>915</v>
      </c>
      <c r="E696" s="139">
        <v>62970</v>
      </c>
      <c r="F696" s="139">
        <v>62970</v>
      </c>
      <c r="G696" s="94">
        <v>50376</v>
      </c>
      <c r="J696" s="7"/>
      <c r="K696" s="7"/>
    </row>
    <row r="697" spans="1:11" ht="75.75" customHeight="1" x14ac:dyDescent="0.2">
      <c r="A697" s="61">
        <v>647</v>
      </c>
      <c r="B697" s="15" t="s">
        <v>394</v>
      </c>
      <c r="C697" s="121">
        <v>501</v>
      </c>
      <c r="D697" s="218" t="s">
        <v>949</v>
      </c>
      <c r="E697" s="139">
        <v>122450</v>
      </c>
      <c r="F697" s="139">
        <v>122450</v>
      </c>
      <c r="G697" s="94">
        <v>97960</v>
      </c>
      <c r="J697" s="7"/>
      <c r="K697" s="7"/>
    </row>
    <row r="698" spans="1:11" ht="75.75" customHeight="1" x14ac:dyDescent="0.2">
      <c r="A698" s="61">
        <v>648</v>
      </c>
      <c r="B698" s="15" t="s">
        <v>394</v>
      </c>
      <c r="C698" s="121">
        <v>501</v>
      </c>
      <c r="D698" s="218" t="s">
        <v>950</v>
      </c>
      <c r="E698" s="139">
        <v>88333</v>
      </c>
      <c r="F698" s="139">
        <v>88333</v>
      </c>
      <c r="G698" s="94">
        <v>70666.399999999994</v>
      </c>
      <c r="J698" s="7"/>
      <c r="K698" s="7"/>
    </row>
    <row r="699" spans="1:11" ht="75.75" customHeight="1" x14ac:dyDescent="0.2">
      <c r="A699" s="61">
        <v>649</v>
      </c>
      <c r="B699" s="15" t="s">
        <v>394</v>
      </c>
      <c r="C699" s="121">
        <v>501</v>
      </c>
      <c r="D699" s="210" t="s">
        <v>832</v>
      </c>
      <c r="E699" s="47">
        <v>3606.94</v>
      </c>
      <c r="F699" s="47">
        <v>3606.94</v>
      </c>
      <c r="G699" s="48">
        <v>2885.55</v>
      </c>
      <c r="J699" s="7"/>
      <c r="K699" s="7"/>
    </row>
    <row r="700" spans="1:11" ht="75.75" customHeight="1" x14ac:dyDescent="0.2">
      <c r="A700" s="61">
        <v>650</v>
      </c>
      <c r="B700" s="15" t="s">
        <v>394</v>
      </c>
      <c r="C700" s="121">
        <v>501</v>
      </c>
      <c r="D700" s="218" t="s">
        <v>439</v>
      </c>
      <c r="E700" s="139">
        <v>0</v>
      </c>
      <c r="F700" s="139">
        <v>0</v>
      </c>
      <c r="G700" s="94">
        <v>0</v>
      </c>
      <c r="J700" s="7"/>
      <c r="K700" s="7"/>
    </row>
    <row r="701" spans="1:11" ht="75.75" customHeight="1" x14ac:dyDescent="0.2">
      <c r="A701" s="61">
        <v>651</v>
      </c>
      <c r="B701" s="15" t="s">
        <v>394</v>
      </c>
      <c r="C701" s="121">
        <v>501</v>
      </c>
      <c r="D701" s="210" t="s">
        <v>916</v>
      </c>
      <c r="E701" s="47">
        <v>198643.66000000003</v>
      </c>
      <c r="F701" s="47">
        <v>198643.66000000003</v>
      </c>
      <c r="G701" s="48">
        <v>158914.93</v>
      </c>
      <c r="J701" s="7"/>
      <c r="K701" s="7"/>
    </row>
    <row r="702" spans="1:11" ht="66.75" customHeight="1" x14ac:dyDescent="0.2">
      <c r="A702" s="61">
        <v>652</v>
      </c>
      <c r="B702" s="19" t="s">
        <v>394</v>
      </c>
      <c r="C702" s="121">
        <v>501</v>
      </c>
      <c r="D702" s="218" t="s">
        <v>948</v>
      </c>
      <c r="E702" s="139">
        <v>457988.08</v>
      </c>
      <c r="F702" s="139">
        <v>457988.08</v>
      </c>
      <c r="G702" s="94">
        <v>366390.46</v>
      </c>
    </row>
    <row r="703" spans="1:11" ht="59.25" customHeight="1" thickBot="1" x14ac:dyDescent="0.25">
      <c r="A703" s="61">
        <v>653</v>
      </c>
      <c r="B703" s="235" t="s">
        <v>394</v>
      </c>
      <c r="C703" s="183">
        <v>501</v>
      </c>
      <c r="D703" s="218" t="s">
        <v>917</v>
      </c>
      <c r="E703" s="139">
        <v>83467.03</v>
      </c>
      <c r="F703" s="139">
        <v>83467.03</v>
      </c>
      <c r="G703" s="94">
        <v>66773.62</v>
      </c>
      <c r="J703" s="7"/>
    </row>
    <row r="704" spans="1:11" ht="51" customHeight="1" thickBot="1" x14ac:dyDescent="0.25">
      <c r="A704" s="264" t="s">
        <v>393</v>
      </c>
      <c r="B704" s="265"/>
      <c r="C704" s="230">
        <f>COUNTA(C644:C703)</f>
        <v>60</v>
      </c>
      <c r="D704" s="25"/>
      <c r="E704" s="26">
        <f>SUM(E644:E703)</f>
        <v>2749689.94</v>
      </c>
      <c r="F704" s="26">
        <f t="shared" ref="F704:G704" si="18">SUM(F644:F703)</f>
        <v>2749689.94</v>
      </c>
      <c r="G704" s="26">
        <f t="shared" si="18"/>
        <v>2199751.96</v>
      </c>
      <c r="J704" s="7"/>
      <c r="K704" s="7"/>
    </row>
    <row r="705" spans="1:11" ht="51" customHeight="1" thickBot="1" x14ac:dyDescent="0.25">
      <c r="A705" s="257" t="s">
        <v>436</v>
      </c>
      <c r="B705" s="275"/>
      <c r="C705" s="229">
        <f>C704</f>
        <v>60</v>
      </c>
      <c r="D705" s="229"/>
      <c r="E705" s="17">
        <f>E704</f>
        <v>2749689.94</v>
      </c>
      <c r="F705" s="17">
        <f>F704</f>
        <v>2749689.94</v>
      </c>
      <c r="G705" s="98">
        <f>G704</f>
        <v>2199751.96</v>
      </c>
      <c r="J705" s="7"/>
      <c r="K705" s="7"/>
    </row>
    <row r="706" spans="1:11" ht="48.75" customHeight="1" thickBot="1" x14ac:dyDescent="0.25">
      <c r="A706" s="277" t="s">
        <v>401</v>
      </c>
      <c r="B706" s="278"/>
      <c r="C706" s="278"/>
      <c r="D706" s="278"/>
      <c r="E706" s="278"/>
      <c r="F706" s="278"/>
      <c r="G706" s="279"/>
      <c r="J706" s="7"/>
      <c r="K706" s="7"/>
    </row>
    <row r="707" spans="1:11" ht="48.75" customHeight="1" x14ac:dyDescent="0.2">
      <c r="A707" s="61">
        <v>654</v>
      </c>
      <c r="B707" s="213" t="s">
        <v>403</v>
      </c>
      <c r="C707" s="214" t="s">
        <v>430</v>
      </c>
      <c r="D707" s="215"/>
      <c r="E707" s="216">
        <v>676109.00999999989</v>
      </c>
      <c r="F707" s="216">
        <v>676109.01</v>
      </c>
      <c r="G707" s="217">
        <v>540887.19999999995</v>
      </c>
      <c r="J707" s="7"/>
      <c r="K707" s="7"/>
    </row>
    <row r="708" spans="1:11" ht="48.75" customHeight="1" x14ac:dyDescent="0.2">
      <c r="A708" s="61">
        <v>655</v>
      </c>
      <c r="B708" s="218" t="s">
        <v>404</v>
      </c>
      <c r="C708" s="100" t="s">
        <v>430</v>
      </c>
      <c r="D708" s="219"/>
      <c r="E708" s="148">
        <v>690267.26</v>
      </c>
      <c r="F708" s="148">
        <v>690267.26</v>
      </c>
      <c r="G708" s="149">
        <v>552213.80000000005</v>
      </c>
      <c r="J708" s="7"/>
      <c r="K708" s="7"/>
    </row>
    <row r="709" spans="1:11" ht="48.75" customHeight="1" x14ac:dyDescent="0.2">
      <c r="A709" s="61">
        <v>656</v>
      </c>
      <c r="B709" s="210" t="s">
        <v>421</v>
      </c>
      <c r="C709" s="121" t="s">
        <v>430</v>
      </c>
      <c r="D709" s="211"/>
      <c r="E709" s="152">
        <v>782607.04999999993</v>
      </c>
      <c r="F709" s="152">
        <v>782607.05</v>
      </c>
      <c r="G709" s="153">
        <v>626085.63</v>
      </c>
      <c r="J709" s="7"/>
      <c r="K709" s="7"/>
    </row>
    <row r="710" spans="1:11" ht="48.75" customHeight="1" x14ac:dyDescent="0.2">
      <c r="A710" s="61">
        <v>657</v>
      </c>
      <c r="B710" s="210" t="s">
        <v>423</v>
      </c>
      <c r="C710" s="121" t="s">
        <v>430</v>
      </c>
      <c r="D710" s="211"/>
      <c r="E710" s="152">
        <v>817897.69</v>
      </c>
      <c r="F710" s="152">
        <v>817897.69</v>
      </c>
      <c r="G710" s="153">
        <v>654318.14999999991</v>
      </c>
      <c r="J710" s="7"/>
      <c r="K710" s="7"/>
    </row>
    <row r="711" spans="1:11" ht="48.75" customHeight="1" x14ac:dyDescent="0.2">
      <c r="A711" s="61">
        <v>658</v>
      </c>
      <c r="B711" s="210" t="s">
        <v>972</v>
      </c>
      <c r="C711" s="121" t="s">
        <v>430</v>
      </c>
      <c r="D711" s="211"/>
      <c r="E711" s="152">
        <v>644841.37999999989</v>
      </c>
      <c r="F711" s="152">
        <v>644841.38</v>
      </c>
      <c r="G711" s="153">
        <v>515873.11</v>
      </c>
      <c r="J711" s="7"/>
      <c r="K711" s="7"/>
    </row>
    <row r="712" spans="1:11" ht="48.75" customHeight="1" x14ac:dyDescent="0.2">
      <c r="A712" s="61">
        <v>659</v>
      </c>
      <c r="B712" s="154" t="s">
        <v>406</v>
      </c>
      <c r="C712" s="155" t="s">
        <v>430</v>
      </c>
      <c r="D712" s="156"/>
      <c r="E712" s="152">
        <v>601147.52</v>
      </c>
      <c r="F712" s="152">
        <v>601147.52</v>
      </c>
      <c r="G712" s="153">
        <v>480918.00999999995</v>
      </c>
      <c r="J712" s="7"/>
      <c r="K712" s="7"/>
    </row>
    <row r="713" spans="1:11" ht="48.75" customHeight="1" x14ac:dyDescent="0.2">
      <c r="A713" s="61">
        <v>660</v>
      </c>
      <c r="B713" s="154" t="s">
        <v>417</v>
      </c>
      <c r="C713" s="155" t="s">
        <v>430</v>
      </c>
      <c r="D713" s="156"/>
      <c r="E713" s="224">
        <v>866531.8</v>
      </c>
      <c r="F713" s="224">
        <v>866531.8</v>
      </c>
      <c r="G713" s="91">
        <v>693225.44000000006</v>
      </c>
      <c r="J713" s="7"/>
      <c r="K713" s="7"/>
    </row>
    <row r="714" spans="1:11" ht="48.75" customHeight="1" x14ac:dyDescent="0.2">
      <c r="A714" s="61">
        <v>661</v>
      </c>
      <c r="B714" s="154" t="s">
        <v>419</v>
      </c>
      <c r="C714" s="155" t="s">
        <v>430</v>
      </c>
      <c r="D714" s="156"/>
      <c r="E714" s="152">
        <v>895999.41999999993</v>
      </c>
      <c r="F714" s="152">
        <v>895999.41999999993</v>
      </c>
      <c r="G714" s="153">
        <v>716799.54999999993</v>
      </c>
      <c r="J714" s="7"/>
      <c r="K714" s="7"/>
    </row>
    <row r="715" spans="1:11" ht="48.75" customHeight="1" x14ac:dyDescent="0.2">
      <c r="A715" s="61">
        <v>662</v>
      </c>
      <c r="B715" s="154" t="s">
        <v>407</v>
      </c>
      <c r="C715" s="155" t="s">
        <v>430</v>
      </c>
      <c r="D715" s="156"/>
      <c r="E715" s="152">
        <v>796526.07</v>
      </c>
      <c r="F715" s="152">
        <v>796526.07</v>
      </c>
      <c r="G715" s="153">
        <v>637220.86</v>
      </c>
      <c r="J715" s="7"/>
      <c r="K715" s="7"/>
    </row>
    <row r="716" spans="1:11" ht="48.75" customHeight="1" x14ac:dyDescent="0.2">
      <c r="A716" s="61">
        <v>663</v>
      </c>
      <c r="B716" s="154" t="s">
        <v>408</v>
      </c>
      <c r="C716" s="155" t="s">
        <v>430</v>
      </c>
      <c r="D716" s="156"/>
      <c r="E716" s="152">
        <v>344724.9</v>
      </c>
      <c r="F716" s="152">
        <v>344724.9</v>
      </c>
      <c r="G716" s="153">
        <v>275779.93</v>
      </c>
      <c r="J716" s="7"/>
      <c r="K716" s="7"/>
    </row>
    <row r="717" spans="1:11" ht="48.75" customHeight="1" x14ac:dyDescent="0.2">
      <c r="A717" s="61">
        <v>664</v>
      </c>
      <c r="B717" s="154" t="s">
        <v>420</v>
      </c>
      <c r="C717" s="155" t="s">
        <v>430</v>
      </c>
      <c r="D717" s="156"/>
      <c r="E717" s="224">
        <v>651061.42000000004</v>
      </c>
      <c r="F717" s="224">
        <v>651061.41999999993</v>
      </c>
      <c r="G717" s="91">
        <v>520849.12999999995</v>
      </c>
      <c r="J717" s="7"/>
      <c r="K717" s="7"/>
    </row>
    <row r="718" spans="1:11" ht="48.75" customHeight="1" x14ac:dyDescent="0.2">
      <c r="A718" s="61">
        <v>665</v>
      </c>
      <c r="B718" s="157" t="s">
        <v>410</v>
      </c>
      <c r="C718" s="158" t="s">
        <v>430</v>
      </c>
      <c r="D718" s="159"/>
      <c r="E718" s="148">
        <v>693349.62999999989</v>
      </c>
      <c r="F718" s="148">
        <v>693349.62999999989</v>
      </c>
      <c r="G718" s="149">
        <v>554679.69999999995</v>
      </c>
      <c r="J718" s="7"/>
      <c r="K718" s="7"/>
    </row>
    <row r="719" spans="1:11" ht="48.75" customHeight="1" x14ac:dyDescent="0.2">
      <c r="A719" s="61">
        <v>666</v>
      </c>
      <c r="B719" s="154" t="s">
        <v>411</v>
      </c>
      <c r="C719" s="155" t="s">
        <v>430</v>
      </c>
      <c r="D719" s="156"/>
      <c r="E719" s="152">
        <v>831200.7300000001</v>
      </c>
      <c r="F719" s="152">
        <v>831200.7300000001</v>
      </c>
      <c r="G719" s="153">
        <v>664960.57999999996</v>
      </c>
      <c r="J719" s="7"/>
      <c r="K719" s="7"/>
    </row>
    <row r="720" spans="1:11" ht="48.75" customHeight="1" x14ac:dyDescent="0.2">
      <c r="A720" s="61">
        <v>667</v>
      </c>
      <c r="B720" s="154" t="s">
        <v>472</v>
      </c>
      <c r="C720" s="155" t="s">
        <v>430</v>
      </c>
      <c r="D720" s="156"/>
      <c r="E720" s="152">
        <v>457119.07000000007</v>
      </c>
      <c r="F720" s="152">
        <v>457119.07</v>
      </c>
      <c r="G720" s="153">
        <v>365695.25</v>
      </c>
      <c r="J720" s="7"/>
      <c r="K720" s="7"/>
    </row>
    <row r="721" spans="1:11" ht="48.75" customHeight="1" x14ac:dyDescent="0.2">
      <c r="A721" s="61">
        <v>668</v>
      </c>
      <c r="B721" s="154" t="s">
        <v>428</v>
      </c>
      <c r="C721" s="155" t="s">
        <v>430</v>
      </c>
      <c r="D721" s="156"/>
      <c r="E721" s="152">
        <v>692732.52</v>
      </c>
      <c r="F721" s="152">
        <v>692732.52</v>
      </c>
      <c r="G721" s="153">
        <v>554186.02</v>
      </c>
      <c r="J721" s="7"/>
      <c r="K721" s="7"/>
    </row>
    <row r="722" spans="1:11" ht="48.75" customHeight="1" x14ac:dyDescent="0.2">
      <c r="A722" s="61">
        <v>669</v>
      </c>
      <c r="B722" s="154" t="s">
        <v>412</v>
      </c>
      <c r="C722" s="155" t="s">
        <v>430</v>
      </c>
      <c r="D722" s="156"/>
      <c r="E722" s="152">
        <v>857091.89</v>
      </c>
      <c r="F722" s="152">
        <v>857091.89000000013</v>
      </c>
      <c r="G722" s="153">
        <v>685673.51000000013</v>
      </c>
      <c r="J722" s="7"/>
      <c r="K722" s="7"/>
    </row>
    <row r="723" spans="1:11" ht="48.75" customHeight="1" x14ac:dyDescent="0.2">
      <c r="A723" s="61">
        <v>670</v>
      </c>
      <c r="B723" s="157" t="s">
        <v>413</v>
      </c>
      <c r="C723" s="158" t="s">
        <v>430</v>
      </c>
      <c r="D723" s="159"/>
      <c r="E723" s="148">
        <v>756786.54</v>
      </c>
      <c r="F723" s="148">
        <v>756786.54</v>
      </c>
      <c r="G723" s="149">
        <v>605429.23</v>
      </c>
      <c r="J723" s="7"/>
      <c r="K723" s="7"/>
    </row>
    <row r="724" spans="1:11" ht="48.75" customHeight="1" x14ac:dyDescent="0.2">
      <c r="A724" s="61">
        <v>671</v>
      </c>
      <c r="B724" s="154" t="s">
        <v>418</v>
      </c>
      <c r="C724" s="155" t="s">
        <v>430</v>
      </c>
      <c r="D724" s="156"/>
      <c r="E724" s="152">
        <v>381247.2</v>
      </c>
      <c r="F724" s="152">
        <v>381247.19999999995</v>
      </c>
      <c r="G724" s="153">
        <v>304997.76999999996</v>
      </c>
      <c r="J724" s="7"/>
      <c r="K724" s="7"/>
    </row>
    <row r="725" spans="1:11" ht="48.75" customHeight="1" x14ac:dyDescent="0.2">
      <c r="A725" s="61">
        <v>672</v>
      </c>
      <c r="B725" s="157" t="s">
        <v>414</v>
      </c>
      <c r="C725" s="158" t="s">
        <v>430</v>
      </c>
      <c r="D725" s="159"/>
      <c r="E725" s="148">
        <v>794283.67</v>
      </c>
      <c r="F725" s="148">
        <v>794283.67</v>
      </c>
      <c r="G725" s="149">
        <v>635426.94000000006</v>
      </c>
      <c r="J725" s="7"/>
      <c r="K725" s="7"/>
    </row>
    <row r="726" spans="1:11" ht="48.75" customHeight="1" x14ac:dyDescent="0.2">
      <c r="A726" s="61">
        <v>673</v>
      </c>
      <c r="B726" s="154" t="s">
        <v>429</v>
      </c>
      <c r="C726" s="155" t="s">
        <v>430</v>
      </c>
      <c r="D726" s="156"/>
      <c r="E726" s="152">
        <v>805887.58</v>
      </c>
      <c r="F726" s="152">
        <v>805887.58</v>
      </c>
      <c r="G726" s="153">
        <v>644710.06000000006</v>
      </c>
      <c r="J726" s="7"/>
      <c r="K726" s="7"/>
    </row>
    <row r="727" spans="1:11" ht="48.75" customHeight="1" x14ac:dyDescent="0.2">
      <c r="A727" s="61">
        <v>674</v>
      </c>
      <c r="B727" s="157" t="s">
        <v>432</v>
      </c>
      <c r="C727" s="158" t="s">
        <v>430</v>
      </c>
      <c r="D727" s="159"/>
      <c r="E727" s="148">
        <v>536073.87</v>
      </c>
      <c r="F727" s="148">
        <v>536073.87</v>
      </c>
      <c r="G727" s="149">
        <v>428859.09</v>
      </c>
      <c r="J727" s="7"/>
      <c r="K727" s="7"/>
    </row>
    <row r="728" spans="1:11" ht="48.75" customHeight="1" x14ac:dyDescent="0.2">
      <c r="A728" s="61">
        <v>675</v>
      </c>
      <c r="B728" s="157" t="s">
        <v>409</v>
      </c>
      <c r="C728" s="158" t="s">
        <v>430</v>
      </c>
      <c r="D728" s="159"/>
      <c r="E728" s="224">
        <v>487619.06</v>
      </c>
      <c r="F728" s="224">
        <v>487619.06</v>
      </c>
      <c r="G728" s="91">
        <v>390095.25</v>
      </c>
      <c r="J728" s="7"/>
      <c r="K728" s="7"/>
    </row>
    <row r="729" spans="1:11" ht="48.75" customHeight="1" x14ac:dyDescent="0.2">
      <c r="A729" s="61">
        <v>676</v>
      </c>
      <c r="B729" s="168" t="s">
        <v>426</v>
      </c>
      <c r="C729" s="169" t="s">
        <v>430</v>
      </c>
      <c r="D729" s="159"/>
      <c r="E729" s="148">
        <v>530739.33000000007</v>
      </c>
      <c r="F729" s="148">
        <v>530739.32999999996</v>
      </c>
      <c r="G729" s="149">
        <v>424591.45999999996</v>
      </c>
      <c r="J729" s="7"/>
      <c r="K729" s="7"/>
    </row>
    <row r="730" spans="1:11" ht="48.75" customHeight="1" x14ac:dyDescent="0.2">
      <c r="A730" s="61">
        <v>677</v>
      </c>
      <c r="B730" s="168" t="s">
        <v>416</v>
      </c>
      <c r="C730" s="169" t="s">
        <v>430</v>
      </c>
      <c r="D730" s="159"/>
      <c r="E730" s="148">
        <v>159270.54999999999</v>
      </c>
      <c r="F730" s="148">
        <v>159270.54999999999</v>
      </c>
      <c r="G730" s="149">
        <v>127416.44</v>
      </c>
      <c r="K730" s="7"/>
    </row>
    <row r="731" spans="1:11" ht="48.75" customHeight="1" x14ac:dyDescent="0.2">
      <c r="A731" s="61">
        <v>678</v>
      </c>
      <c r="B731" s="168" t="s">
        <v>415</v>
      </c>
      <c r="C731" s="169" t="s">
        <v>430</v>
      </c>
      <c r="D731" s="159"/>
      <c r="E731" s="148">
        <v>597813.82000000007</v>
      </c>
      <c r="F731" s="148">
        <v>597813.81999999995</v>
      </c>
      <c r="G731" s="149">
        <v>478251.04999999993</v>
      </c>
      <c r="K731" s="7"/>
    </row>
    <row r="732" spans="1:11" ht="48.75" customHeight="1" x14ac:dyDescent="0.2">
      <c r="A732" s="61">
        <v>679</v>
      </c>
      <c r="B732" s="168" t="s">
        <v>405</v>
      </c>
      <c r="C732" s="169" t="s">
        <v>430</v>
      </c>
      <c r="D732" s="159"/>
      <c r="E732" s="148">
        <v>390450.72</v>
      </c>
      <c r="F732" s="148">
        <v>390450.72</v>
      </c>
      <c r="G732" s="149">
        <v>312360.57999999996</v>
      </c>
      <c r="K732" s="7"/>
    </row>
    <row r="733" spans="1:11" ht="48.75" customHeight="1" x14ac:dyDescent="0.2">
      <c r="A733" s="61">
        <v>680</v>
      </c>
      <c r="B733" s="168" t="s">
        <v>422</v>
      </c>
      <c r="C733" s="169" t="s">
        <v>430</v>
      </c>
      <c r="D733" s="159"/>
      <c r="E733" s="148">
        <v>693957.61</v>
      </c>
      <c r="F733" s="148">
        <v>693957.6100000001</v>
      </c>
      <c r="G733" s="149">
        <v>555166.09000000008</v>
      </c>
      <c r="K733" s="7"/>
    </row>
    <row r="734" spans="1:11" ht="37.5" customHeight="1" x14ac:dyDescent="0.2">
      <c r="A734" s="61">
        <v>681</v>
      </c>
      <c r="B734" s="168" t="s">
        <v>431</v>
      </c>
      <c r="C734" s="169" t="s">
        <v>430</v>
      </c>
      <c r="D734" s="159"/>
      <c r="E734" s="148">
        <v>640058.75999999989</v>
      </c>
      <c r="F734" s="148">
        <v>640058.76</v>
      </c>
      <c r="G734" s="149">
        <v>512047.01</v>
      </c>
      <c r="K734" s="7"/>
    </row>
    <row r="735" spans="1:11" ht="37.5" customHeight="1" thickBot="1" x14ac:dyDescent="0.25">
      <c r="A735" s="61">
        <v>682</v>
      </c>
      <c r="B735" s="168" t="s">
        <v>680</v>
      </c>
      <c r="C735" s="169" t="s">
        <v>430</v>
      </c>
      <c r="D735" s="159"/>
      <c r="E735" s="148">
        <v>864846.14999999991</v>
      </c>
      <c r="F735" s="148">
        <v>864846.14999999991</v>
      </c>
      <c r="G735" s="149">
        <v>691876.92999999993</v>
      </c>
      <c r="K735" s="7"/>
    </row>
    <row r="736" spans="1:11" ht="48.75" customHeight="1" thickBot="1" x14ac:dyDescent="0.25">
      <c r="A736" s="264" t="s">
        <v>402</v>
      </c>
      <c r="B736" s="265"/>
      <c r="C736" s="230">
        <f>COUNTA(C707:C735)</f>
        <v>29</v>
      </c>
      <c r="D736" s="25"/>
      <c r="E736" s="26">
        <f>SUM(E707:E735)</f>
        <v>18938242.220000003</v>
      </c>
      <c r="F736" s="26">
        <f t="shared" ref="F736:G736" si="19">SUM(F707:F735)</f>
        <v>18938242.220000003</v>
      </c>
      <c r="G736" s="26">
        <f t="shared" si="19"/>
        <v>15150593.769999998</v>
      </c>
      <c r="K736" s="7"/>
    </row>
    <row r="737" spans="1:17" ht="37.5" customHeight="1" thickBot="1" x14ac:dyDescent="0.25">
      <c r="A737" s="282" t="s">
        <v>575</v>
      </c>
      <c r="B737" s="283"/>
      <c r="C737" s="283"/>
      <c r="D737" s="283"/>
      <c r="E737" s="283"/>
      <c r="F737" s="283"/>
      <c r="G737" s="284"/>
      <c r="K737" s="7"/>
    </row>
    <row r="738" spans="1:17" ht="37.5" customHeight="1" x14ac:dyDescent="0.2">
      <c r="A738" s="118">
        <v>683</v>
      </c>
      <c r="B738" s="168" t="s">
        <v>496</v>
      </c>
      <c r="C738" s="169" t="s">
        <v>430</v>
      </c>
      <c r="D738" s="159"/>
      <c r="E738" s="148">
        <v>739192.40999999992</v>
      </c>
      <c r="F738" s="148">
        <v>739192.40999999992</v>
      </c>
      <c r="G738" s="149">
        <v>591353.92999999993</v>
      </c>
      <c r="K738" s="7"/>
    </row>
    <row r="739" spans="1:17" ht="48.75" customHeight="1" x14ac:dyDescent="0.2">
      <c r="A739" s="118">
        <v>684</v>
      </c>
      <c r="B739" s="170" t="s">
        <v>758</v>
      </c>
      <c r="C739" s="171" t="s">
        <v>430</v>
      </c>
      <c r="D739" s="156"/>
      <c r="E739" s="224">
        <v>780922.83000000007</v>
      </c>
      <c r="F739" s="224">
        <v>780922.83000000007</v>
      </c>
      <c r="G739" s="91">
        <v>624738.27</v>
      </c>
      <c r="J739" s="7"/>
      <c r="K739" s="7"/>
    </row>
    <row r="740" spans="1:17" ht="37.5" customHeight="1" x14ac:dyDescent="0.2">
      <c r="A740" s="118">
        <v>685</v>
      </c>
      <c r="B740" s="168" t="s">
        <v>500</v>
      </c>
      <c r="C740" s="169" t="s">
        <v>430</v>
      </c>
      <c r="D740" s="159"/>
      <c r="E740" s="148">
        <v>698978.48</v>
      </c>
      <c r="F740" s="148">
        <v>698978.48</v>
      </c>
      <c r="G740" s="149">
        <v>559182.78</v>
      </c>
      <c r="J740" s="7"/>
      <c r="K740" s="7"/>
    </row>
    <row r="741" spans="1:17" ht="37.5" customHeight="1" x14ac:dyDescent="0.2">
      <c r="A741" s="118">
        <v>686</v>
      </c>
      <c r="B741" s="168" t="s">
        <v>759</v>
      </c>
      <c r="C741" s="169" t="s">
        <v>430</v>
      </c>
      <c r="D741" s="159"/>
      <c r="E741" s="148">
        <v>668546.39</v>
      </c>
      <c r="F741" s="148">
        <v>668546.39</v>
      </c>
      <c r="G741" s="149">
        <v>534837.11</v>
      </c>
      <c r="J741" s="7"/>
      <c r="K741" s="7"/>
    </row>
    <row r="742" spans="1:17" ht="48.75" customHeight="1" x14ac:dyDescent="0.2">
      <c r="A742" s="118">
        <v>687</v>
      </c>
      <c r="B742" s="168" t="s">
        <v>548</v>
      </c>
      <c r="C742" s="169" t="s">
        <v>430</v>
      </c>
      <c r="D742" s="159"/>
      <c r="E742" s="148">
        <v>826063.6399999999</v>
      </c>
      <c r="F742" s="148">
        <v>826063.6399999999</v>
      </c>
      <c r="G742" s="149">
        <v>660850.90999999992</v>
      </c>
      <c r="J742" s="7"/>
      <c r="K742" s="7"/>
    </row>
    <row r="743" spans="1:17" ht="48.75" customHeight="1" x14ac:dyDescent="0.2">
      <c r="A743" s="118">
        <v>688</v>
      </c>
      <c r="B743" s="168" t="s">
        <v>497</v>
      </c>
      <c r="C743" s="169" t="s">
        <v>430</v>
      </c>
      <c r="D743" s="159"/>
      <c r="E743" s="148">
        <v>559813.80000000005</v>
      </c>
      <c r="F743" s="148">
        <v>559813.80000000005</v>
      </c>
      <c r="G743" s="149">
        <v>447851.04000000004</v>
      </c>
      <c r="J743" s="7"/>
      <c r="K743" s="7"/>
    </row>
    <row r="744" spans="1:17" ht="48.75" customHeight="1" x14ac:dyDescent="0.2">
      <c r="A744" s="118">
        <v>689</v>
      </c>
      <c r="B744" s="170" t="s">
        <v>490</v>
      </c>
      <c r="C744" s="171" t="s">
        <v>430</v>
      </c>
      <c r="D744" s="156"/>
      <c r="E744" s="152">
        <v>699984.5199999999</v>
      </c>
      <c r="F744" s="152">
        <v>699984.52</v>
      </c>
      <c r="G744" s="153">
        <v>559987.61</v>
      </c>
      <c r="J744" s="7"/>
      <c r="K744" s="7"/>
    </row>
    <row r="745" spans="1:17" ht="48.75" customHeight="1" x14ac:dyDescent="0.2">
      <c r="A745" s="118">
        <v>690</v>
      </c>
      <c r="B745" s="168" t="s">
        <v>489</v>
      </c>
      <c r="C745" s="169" t="s">
        <v>430</v>
      </c>
      <c r="D745" s="159"/>
      <c r="E745" s="148">
        <v>691802.02</v>
      </c>
      <c r="F745" s="148">
        <v>691802.02</v>
      </c>
      <c r="G745" s="149">
        <v>553441.62</v>
      </c>
      <c r="J745" s="7"/>
      <c r="K745" s="7"/>
    </row>
    <row r="746" spans="1:17" ht="48.75" customHeight="1" x14ac:dyDescent="0.2">
      <c r="A746" s="118">
        <v>691</v>
      </c>
      <c r="B746" s="168" t="s">
        <v>495</v>
      </c>
      <c r="C746" s="169" t="s">
        <v>430</v>
      </c>
      <c r="D746" s="159"/>
      <c r="E746" s="148">
        <v>884698.07000000007</v>
      </c>
      <c r="F746" s="148">
        <v>884698.07000000007</v>
      </c>
      <c r="G746" s="149">
        <v>707758.45000000007</v>
      </c>
      <c r="J746" s="7"/>
      <c r="K746" s="7"/>
    </row>
    <row r="747" spans="1:17" ht="33" customHeight="1" x14ac:dyDescent="0.2">
      <c r="A747" s="118">
        <v>692</v>
      </c>
      <c r="B747" s="168" t="s">
        <v>499</v>
      </c>
      <c r="C747" s="169" t="s">
        <v>430</v>
      </c>
      <c r="D747" s="159"/>
      <c r="E747" s="148">
        <v>827079.21</v>
      </c>
      <c r="F747" s="148">
        <v>827079.21</v>
      </c>
      <c r="G747" s="149">
        <v>661663.37</v>
      </c>
      <c r="J747" s="7"/>
    </row>
    <row r="748" spans="1:17" ht="33" customHeight="1" thickBot="1" x14ac:dyDescent="0.25">
      <c r="A748" s="118">
        <v>693</v>
      </c>
      <c r="B748" s="168" t="s">
        <v>498</v>
      </c>
      <c r="C748" s="169" t="s">
        <v>430</v>
      </c>
      <c r="D748" s="159"/>
      <c r="E748" s="148">
        <v>363833.49</v>
      </c>
      <c r="F748" s="148">
        <v>363833.49000000005</v>
      </c>
      <c r="G748" s="149">
        <v>291066.79000000004</v>
      </c>
      <c r="J748" s="7"/>
    </row>
    <row r="749" spans="1:17" ht="39.75" customHeight="1" thickBot="1" x14ac:dyDescent="0.25">
      <c r="A749" s="280" t="s">
        <v>576</v>
      </c>
      <c r="B749" s="281"/>
      <c r="C749" s="230">
        <f>COUNTA(C738:C748)</f>
        <v>11</v>
      </c>
      <c r="D749" s="25"/>
      <c r="E749" s="26">
        <f>SUM(E738:E748)</f>
        <v>7740914.8600000003</v>
      </c>
      <c r="F749" s="26">
        <f t="shared" ref="F749:G749" si="20">SUM(F738:F748)</f>
        <v>7740914.8600000003</v>
      </c>
      <c r="G749" s="26">
        <f t="shared" si="20"/>
        <v>6192731.8799999999</v>
      </c>
      <c r="J749" s="7"/>
    </row>
    <row r="750" spans="1:17" ht="39.75" customHeight="1" thickBot="1" x14ac:dyDescent="0.25">
      <c r="A750" s="257" t="s">
        <v>449</v>
      </c>
      <c r="B750" s="275"/>
      <c r="C750" s="229">
        <f>C736+C749</f>
        <v>40</v>
      </c>
      <c r="D750" s="229"/>
      <c r="E750" s="17">
        <f>E736+E749</f>
        <v>26679157.080000002</v>
      </c>
      <c r="F750" s="17">
        <f>F736+F749</f>
        <v>26679157.080000002</v>
      </c>
      <c r="G750" s="98">
        <f>G736+G749</f>
        <v>21343325.649999999</v>
      </c>
      <c r="J750" s="7"/>
    </row>
    <row r="751" spans="1:17" ht="39.75" customHeight="1" thickBot="1" x14ac:dyDescent="0.25">
      <c r="A751" s="285" t="s">
        <v>577</v>
      </c>
      <c r="B751" s="286"/>
      <c r="C751" s="246">
        <f>C642+C531+C392+C705+C750</f>
        <v>693</v>
      </c>
      <c r="D751" s="247"/>
      <c r="E751" s="248">
        <f>E642+E531+E392+E705+E750</f>
        <v>1696886107.71</v>
      </c>
      <c r="F751" s="248">
        <f>F642+F531+F392+F705+F750</f>
        <v>1016305075.61</v>
      </c>
      <c r="G751" s="249">
        <f>G642+G531+G392+G705+G750</f>
        <v>763700249.69694006</v>
      </c>
      <c r="J751" s="7"/>
      <c r="O751" s="7"/>
      <c r="P751" s="7"/>
      <c r="Q751" s="7"/>
    </row>
    <row r="752" spans="1:17" ht="76.5" customHeight="1" x14ac:dyDescent="0.2">
      <c r="C752" s="160"/>
      <c r="D752" s="150"/>
      <c r="E752" s="150"/>
      <c r="F752" s="150"/>
      <c r="G752" s="7"/>
      <c r="K752" s="7"/>
      <c r="O752" s="7"/>
      <c r="P752" s="7"/>
      <c r="Q752" s="7"/>
    </row>
    <row r="753" spans="1:17" ht="66" customHeight="1" x14ac:dyDescent="0.2">
      <c r="C753" s="160"/>
      <c r="D753" s="150"/>
      <c r="E753" s="150"/>
      <c r="F753" s="150"/>
      <c r="G753" s="150"/>
      <c r="O753" s="7"/>
      <c r="P753" s="7"/>
      <c r="Q753" s="7"/>
    </row>
    <row r="754" spans="1:17" ht="54.75" customHeight="1" x14ac:dyDescent="0.2">
      <c r="A754" s="71"/>
      <c r="B754" s="185"/>
      <c r="C754" s="187"/>
      <c r="D754" s="30"/>
      <c r="E754" s="276"/>
      <c r="F754" s="276"/>
      <c r="G754" s="276"/>
    </row>
    <row r="755" spans="1:17" ht="42.75" customHeight="1" x14ac:dyDescent="0.2">
      <c r="A755" s="32"/>
      <c r="B755" s="185"/>
      <c r="C755" s="33"/>
      <c r="D755" s="31"/>
      <c r="E755" s="276"/>
      <c r="F755" s="276"/>
      <c r="G755" s="276"/>
    </row>
    <row r="756" spans="1:17" ht="15" x14ac:dyDescent="0.2">
      <c r="C756" s="200"/>
      <c r="E756" s="131"/>
      <c r="F756" s="131"/>
      <c r="G756" s="131"/>
    </row>
    <row r="757" spans="1:17" x14ac:dyDescent="0.2">
      <c r="E757" s="5"/>
    </row>
    <row r="759" spans="1:17" x14ac:dyDescent="0.2">
      <c r="F759" s="5"/>
    </row>
  </sheetData>
  <mergeCells count="54">
    <mergeCell ref="A166:B166"/>
    <mergeCell ref="A392:B392"/>
    <mergeCell ref="A83:G83"/>
    <mergeCell ref="A393:G393"/>
    <mergeCell ref="A430:B430"/>
    <mergeCell ref="A106:G106"/>
    <mergeCell ref="A138:B138"/>
    <mergeCell ref="A321:B321"/>
    <mergeCell ref="A322:G322"/>
    <mergeCell ref="A344:B344"/>
    <mergeCell ref="A345:G345"/>
    <mergeCell ref="A384:B384"/>
    <mergeCell ref="A385:G385"/>
    <mergeCell ref="A391:B391"/>
    <mergeCell ref="A6:B6"/>
    <mergeCell ref="A7:B7"/>
    <mergeCell ref="E7:G7"/>
    <mergeCell ref="A23:B23"/>
    <mergeCell ref="A24:G24"/>
    <mergeCell ref="A9:G9"/>
    <mergeCell ref="A33:B33"/>
    <mergeCell ref="A50:B50"/>
    <mergeCell ref="A82:B82"/>
    <mergeCell ref="A34:G34"/>
    <mergeCell ref="A530:B530"/>
    <mergeCell ref="A410:G410"/>
    <mergeCell ref="A431:G431"/>
    <mergeCell ref="A446:B446"/>
    <mergeCell ref="A167:G167"/>
    <mergeCell ref="A202:G202"/>
    <mergeCell ref="A201:B201"/>
    <mergeCell ref="A447:G447"/>
    <mergeCell ref="A409:B409"/>
    <mergeCell ref="A105:B105"/>
    <mergeCell ref="A51:G51"/>
    <mergeCell ref="A139:G139"/>
    <mergeCell ref="A750:B750"/>
    <mergeCell ref="E754:G755"/>
    <mergeCell ref="A705:B705"/>
    <mergeCell ref="A706:G706"/>
    <mergeCell ref="A736:B736"/>
    <mergeCell ref="A749:B749"/>
    <mergeCell ref="A737:G737"/>
    <mergeCell ref="A751:B751"/>
    <mergeCell ref="A571:B571"/>
    <mergeCell ref="A642:B642"/>
    <mergeCell ref="A531:B531"/>
    <mergeCell ref="A643:G643"/>
    <mergeCell ref="A704:B704"/>
    <mergeCell ref="A546:G546"/>
    <mergeCell ref="A532:G532"/>
    <mergeCell ref="A545:B545"/>
    <mergeCell ref="A572:G572"/>
    <mergeCell ref="A641:B641"/>
  </mergeCells>
  <printOptions horizontalCentered="1"/>
  <pageMargins left="0" right="0" top="0.35433070866141736" bottom="0" header="0" footer="0"/>
  <pageSetup paperSize="9" scale="44" orientation="portrait" r:id="rId1"/>
  <headerFooter alignWithMargins="0"/>
  <rowBreaks count="21" manualBreakCount="21">
    <brk id="23" max="6" man="1"/>
    <brk id="42" max="6" man="1"/>
    <brk id="62" max="6" man="1"/>
    <brk id="80" max="6" man="1"/>
    <brk id="98" max="6" man="1"/>
    <brk id="120" max="6" man="1"/>
    <brk id="144" max="6" man="1"/>
    <brk id="160" max="6" man="1"/>
    <brk id="179" max="6" man="1"/>
    <brk id="209" max="6" man="1"/>
    <brk id="227" max="6" man="1"/>
    <brk id="395" max="6" man="1"/>
    <brk id="405" max="6" man="1"/>
    <brk id="430" max="6" man="1"/>
    <brk id="531" max="6" man="1"/>
    <brk id="559" max="6" man="1"/>
    <brk id="642" max="6" man="1"/>
    <brk id="654" max="6" man="1"/>
    <brk id="673" max="6" man="1"/>
    <brk id="705" max="6" man="1"/>
    <brk id="73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6DA4AC71D6F41B2E9222263226458" ma:contentTypeVersion="0" ma:contentTypeDescription="Create a new document." ma:contentTypeScope="" ma:versionID="7c787eacdd943e26ec22135a9cc062a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2909657-CD91-4E3A-8D55-F593C6DBB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143200-FC78-442A-86FC-4B5B11A3617D}">
  <ds:schemaRefs>
    <ds:schemaRef ds:uri="http://schemas.microsoft.com/sharepoint/v3/contenttype/forms"/>
  </ds:schemaRefs>
</ds:datastoreItem>
</file>

<file path=customXml/itemProps3.xml><?xml version="1.0" encoding="utf-8"?>
<ds:datastoreItem xmlns:ds="http://schemas.openxmlformats.org/officeDocument/2006/customXml" ds:itemID="{F11BD81B-A13B-4E5F-95D6-8D77CC1CB0BB}">
  <ds:schemaRefs>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Plaćeni </vt:lpstr>
      <vt:lpstr>'Plaćeni '!Print_Area</vt:lpstr>
      <vt:lpstr>'Plaćeni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Corporation</dc:creator>
  <cp:lastModifiedBy>maja.stokanovic</cp:lastModifiedBy>
  <cp:lastPrinted>2015-08-03T14:48:42Z</cp:lastPrinted>
  <dcterms:created xsi:type="dcterms:W3CDTF">1996-10-14T23:33:28Z</dcterms:created>
  <dcterms:modified xsi:type="dcterms:W3CDTF">2018-02-16T08:32:43Z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0x0101005E66DA4AC71D6F41B2E9222263226458</vt:lpwstr>
  </property>
</Properties>
</file>