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volaric\Desktop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_FilterDatabase" localSheetId="0" hidden="1">Sheet1!$A$6:$T$183</definedName>
  </definedNames>
  <calcPr calcId="152511"/>
</workbook>
</file>

<file path=xl/calcChain.xml><?xml version="1.0" encoding="utf-8"?>
<calcChain xmlns="http://schemas.openxmlformats.org/spreadsheetml/2006/main">
  <c r="F182" i="1" l="1"/>
  <c r="K182" i="1" l="1"/>
  <c r="L181" i="1"/>
  <c r="J182" i="1"/>
  <c r="I182" i="1"/>
  <c r="H181" i="1"/>
  <c r="G182" i="1" l="1"/>
  <c r="G138" i="1" l="1"/>
  <c r="H95" i="1" l="1"/>
  <c r="H180" i="1" l="1"/>
  <c r="H161" i="1"/>
  <c r="H160" i="1"/>
  <c r="H151" i="1"/>
  <c r="G39" i="1" l="1"/>
  <c r="H16" i="1"/>
  <c r="H10" i="1" l="1"/>
  <c r="H23" i="1"/>
  <c r="K99" i="1" l="1"/>
  <c r="L180" i="1" l="1"/>
  <c r="G126" i="1" l="1"/>
  <c r="I138" i="1"/>
  <c r="J138" i="1"/>
  <c r="K138" i="1"/>
  <c r="F138" i="1"/>
  <c r="F126" i="1"/>
  <c r="L137" i="1"/>
  <c r="L140" i="1" l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39" i="1"/>
  <c r="L131" i="1"/>
  <c r="L132" i="1"/>
  <c r="L133" i="1"/>
  <c r="L134" i="1"/>
  <c r="L135" i="1"/>
  <c r="L136" i="1"/>
  <c r="L130" i="1"/>
  <c r="L120" i="1"/>
  <c r="K30" i="1"/>
  <c r="K39" i="1" s="1"/>
  <c r="L182" i="1" l="1"/>
  <c r="D183" i="1"/>
  <c r="L76" i="1" l="1"/>
  <c r="I126" i="1" l="1"/>
  <c r="J126" i="1"/>
  <c r="K126" i="1"/>
  <c r="H99" i="1"/>
  <c r="I99" i="1"/>
  <c r="J99" i="1"/>
  <c r="F99" i="1"/>
  <c r="G99" i="1"/>
  <c r="L52" i="1" l="1"/>
  <c r="L125" i="1"/>
  <c r="H125" i="1"/>
  <c r="H126" i="1" s="1"/>
  <c r="H144" i="1"/>
  <c r="H143" i="1" l="1"/>
  <c r="H142" i="1"/>
  <c r="H141" i="1"/>
  <c r="H140" i="1" l="1"/>
  <c r="H139" i="1"/>
  <c r="H136" i="1"/>
  <c r="H135" i="1"/>
  <c r="H134" i="1"/>
  <c r="H138" i="1" l="1"/>
  <c r="H182" i="1"/>
  <c r="L128" i="1"/>
  <c r="L129" i="1"/>
  <c r="L118" i="1"/>
  <c r="L119" i="1"/>
  <c r="L121" i="1"/>
  <c r="L122" i="1"/>
  <c r="L123" i="1"/>
  <c r="L124" i="1"/>
  <c r="L117" i="1" l="1"/>
  <c r="L63" i="1" l="1"/>
  <c r="L127" i="1" l="1"/>
  <c r="L138" i="1" s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00" i="1"/>
  <c r="L126" i="1" l="1"/>
  <c r="K78" i="1" l="1"/>
  <c r="K183" i="1" s="1"/>
  <c r="F78" i="1" l="1"/>
  <c r="L98" i="1" l="1"/>
  <c r="L97" i="1"/>
  <c r="I39" i="1" l="1"/>
  <c r="J39" i="1"/>
  <c r="I78" i="1"/>
  <c r="J78" i="1"/>
  <c r="H78" i="1"/>
  <c r="I183" i="1" l="1"/>
  <c r="J183" i="1"/>
  <c r="G78" i="1"/>
  <c r="L66" i="1"/>
  <c r="L59" i="1"/>
  <c r="G183" i="1" l="1"/>
  <c r="L85" i="1"/>
  <c r="L86" i="1"/>
  <c r="L87" i="1"/>
  <c r="L88" i="1"/>
  <c r="L89" i="1"/>
  <c r="L90" i="1"/>
  <c r="L91" i="1"/>
  <c r="L92" i="1"/>
  <c r="L93" i="1"/>
  <c r="L94" i="1"/>
  <c r="L95" i="1"/>
  <c r="L96" i="1"/>
  <c r="L84" i="1"/>
  <c r="L8" i="1" l="1"/>
  <c r="L9" i="1"/>
  <c r="L10" i="1"/>
  <c r="L11" i="1"/>
  <c r="L12" i="1"/>
  <c r="L13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3" i="1"/>
  <c r="L54" i="1"/>
  <c r="L55" i="1"/>
  <c r="L56" i="1"/>
  <c r="L57" i="1"/>
  <c r="L58" i="1"/>
  <c r="L60" i="1"/>
  <c r="L61" i="1"/>
  <c r="L62" i="1"/>
  <c r="L64" i="1"/>
  <c r="L65" i="1"/>
  <c r="L67" i="1"/>
  <c r="L68" i="1"/>
  <c r="L69" i="1"/>
  <c r="L70" i="1"/>
  <c r="L71" i="1"/>
  <c r="L72" i="1"/>
  <c r="L73" i="1"/>
  <c r="L74" i="1"/>
  <c r="L75" i="1"/>
  <c r="L77" i="1"/>
  <c r="L79" i="1"/>
  <c r="L80" i="1"/>
  <c r="L81" i="1"/>
  <c r="L82" i="1"/>
  <c r="L83" i="1"/>
  <c r="L7" i="1"/>
  <c r="L99" i="1" l="1"/>
  <c r="L39" i="1"/>
  <c r="L78" i="1"/>
  <c r="H39" i="1"/>
  <c r="H183" i="1" s="1"/>
  <c r="L183" i="1" l="1"/>
  <c r="F39" i="1"/>
  <c r="F183" i="1" l="1"/>
</calcChain>
</file>

<file path=xl/sharedStrings.xml><?xml version="1.0" encoding="utf-8"?>
<sst xmlns="http://schemas.openxmlformats.org/spreadsheetml/2006/main" count="723" uniqueCount="348">
  <si>
    <t>Red.br.</t>
  </si>
  <si>
    <t xml:space="preserve"> UKUPNI IZNOS POTPORE (HRK)</t>
  </si>
  <si>
    <t>Hala za odležavanje vina</t>
  </si>
  <si>
    <t>Kupnja novih strojeva i opreme sa ciljem osuvremenjavanja obiteljske vinarije</t>
  </si>
  <si>
    <t xml:space="preserve">Ulaganje u vinarski podrum putem regulacije temperature prostorija i nabava opreme za skladištenje, čuvanje, starenje i transport vina u vinskom podrumu </t>
  </si>
  <si>
    <t>Dogradnja i rekonstrukcija ekološkog vinskog podruma - 1. faza</t>
  </si>
  <si>
    <t>Uvođenje novih tehnologija u proces proizvodnje vina</t>
  </si>
  <si>
    <t>Ulaganje u opremu za vinski podrum i punionicu vina</t>
  </si>
  <si>
    <t>Proširenje proizvodnog kapaciteta "Dizdar Birc"</t>
  </si>
  <si>
    <t>Nabava opreme za vinariju</t>
  </si>
  <si>
    <t>Opremanje vinarije</t>
  </si>
  <si>
    <t>Opremanje vinarije Galić</t>
  </si>
  <si>
    <t>Rekonstrukcija i opremanje prostora za prodaju i prezentaciju vina te rekonstrukcija te opremanje prostora za preradu grožđa i proizvodnu vina, unutar poslovne zgrade</t>
  </si>
  <si>
    <t>Nabava opreme za proizvodnju vina</t>
  </si>
  <si>
    <t>Unapređenje kvalitete proizvodnih procesa u vinariji Iločki podrum d.d.</t>
  </si>
  <si>
    <t>Ulaganje u izgradnju vinarije i nabavku opreme za vinariju</t>
  </si>
  <si>
    <t>Modernizacija Podrumske Opreme</t>
  </si>
  <si>
    <t>Oprema za vinariju i uređenje OPG-a Đordano Peršurić</t>
  </si>
  <si>
    <t>Ulaganje u opremu u vinski podrum Cattunar</t>
  </si>
  <si>
    <t>Ulaganje u izgradnju podruma i opremu za podrum</t>
  </si>
  <si>
    <t>Povećanje kapaciteta i unaprjeđenje proizvodnje vina u podrumu jelene Pišković</t>
  </si>
  <si>
    <t>UKUPNO 1. NATJEČAJ</t>
  </si>
  <si>
    <t>Vinarija Antunović - Izgradnja skladišta repromaterijala/gotovih proizvoda i kupnja nove opreme</t>
  </si>
  <si>
    <t>Nabava novih strojeva i opreme za punjenje, kretanje i tretiranje vina u podrumu</t>
  </si>
  <si>
    <t>NATJEČAJ</t>
  </si>
  <si>
    <t>UDIO FINANCIRANJA EU  (HRK)</t>
  </si>
  <si>
    <t>UDIO FINANCIRANJA RH (HRK)</t>
  </si>
  <si>
    <t xml:space="preserve">Opremanje objekata za preradu grožđa i proizvodnju vina i nabavka softvera </t>
  </si>
  <si>
    <t>Županija</t>
  </si>
  <si>
    <t>Osječko -baranjska</t>
  </si>
  <si>
    <t>Istarska</t>
  </si>
  <si>
    <t>Varaždinska</t>
  </si>
  <si>
    <t>Zagrebačka</t>
  </si>
  <si>
    <t>SAN TOMMASO, vl. Janja Debeljuh</t>
  </si>
  <si>
    <t>Ulaganje u opremanje podruma San Tommaso radi modernizacije istoga i proširenja kapaciteta</t>
  </si>
  <si>
    <t>OPG BIŠĆAN TOMISLAV</t>
  </si>
  <si>
    <t>Uređenje i opremanje prostora za prihvat i preradu grožđa, proizvodnju, čuvanje i prodaju vina</t>
  </si>
  <si>
    <t>Izgradnja vinarije i kušaone, te opremanje vinarije</t>
  </si>
  <si>
    <t>JASNA ANTUNOVIĆ TURK</t>
  </si>
  <si>
    <t>ATC D.O.O.</t>
  </si>
  <si>
    <t>KRONOS D.O.O.</t>
  </si>
  <si>
    <t>VINOGRADI VOLAREVIĆ D.O.O.</t>
  </si>
  <si>
    <t>OBRT ZA VINOGRADARSTVO I PROIZVODNJU VINA "VINIFERA", vl. Frano Miloš</t>
  </si>
  <si>
    <t>POLJOPRIVREDNA ZADRUGA TRS</t>
  </si>
  <si>
    <t>PAVLOMIR  D.O.O.</t>
  </si>
  <si>
    <t>SIBER DUŠICA</t>
  </si>
  <si>
    <t>DIZDAR BIRC, vl. Mirko Dizdar</t>
  </si>
  <si>
    <t>"VINARIJA KRAJANČIĆ" OBRT ZA PROIZVODNJU I PROMET VINIMA, vl. Luka Krajančić</t>
  </si>
  <si>
    <t>MADIRAZZA D.O.O.</t>
  </si>
  <si>
    <t>JAKO VINO D.O.O.</t>
  </si>
  <si>
    <t>ŽABIĆ MATIJA</t>
  </si>
  <si>
    <t>GALIĆ D.O.O.</t>
  </si>
  <si>
    <t>VINOGRADARSTVO I VINARSTVO "KORAK", VL. VELIMIR KORAK</t>
  </si>
  <si>
    <t>ERDUTSKI VINOGRADI D.O.O.</t>
  </si>
  <si>
    <t>ILOČKI PODRUMI D.D.</t>
  </si>
  <si>
    <t>RIZMAN D.O.O.</t>
  </si>
  <si>
    <t>COMET D.O.O.</t>
  </si>
  <si>
    <t>KOZLOVIĆ OBRT, VL. GIANFRANCO KOZLOVIĆ</t>
  </si>
  <si>
    <t xml:space="preserve"> OBRT ZA VINOGRADARSTVO "VITIS"</t>
  </si>
  <si>
    <t>OPG "SMILJAN RELJIĆ"</t>
  </si>
  <si>
    <t>OPG KATARINA PERŠURIĆ BERNOBIĆ</t>
  </si>
  <si>
    <t>VINA BEDEKOVICH D.O.O. (DRAŽEN BEDEKOVIĆ D.O.O.)</t>
  </si>
  <si>
    <t>OPG ROBERTO TERCOLO</t>
  </si>
  <si>
    <t>JELENA PIŠKOVIĆ</t>
  </si>
  <si>
    <t>POLJOP. ZADRUGA "MASLINA I VINO"</t>
  </si>
  <si>
    <t>ZAJEDNIČKI OBRT VINA CATTUNAR, VL. FRANCO CATTUNAR I EDI CATTUNAR</t>
  </si>
  <si>
    <t>AGROLAGUNA DD</t>
  </si>
  <si>
    <t>BASTIJANA D.O.O.</t>
  </si>
  <si>
    <t>KALNIČKA POLJOPRIVREDNA ZADRUGA</t>
  </si>
  <si>
    <t>INDIVIDUALNI POLJOPRIVREDNIK ANĐELO BRČIĆ</t>
  </si>
  <si>
    <t>BLATO 1902 DD</t>
  </si>
  <si>
    <t>NADA OBRT ZA PROIZVODNJU I USLUGE, vl. Nada Vrbanek</t>
  </si>
  <si>
    <t>VINOGRADARSTVO I VINARSTVO "OBITELJ ANTUNA ADŽIĆA"</t>
  </si>
  <si>
    <t>OPG LJUDEVIT KOLAR</t>
  </si>
  <si>
    <t>OBRT ZA VINOGRADARSTVO I PODRUMARSTVO ZVONKO BELOVIĆ I DAMIR BELOVIĆ</t>
  </si>
  <si>
    <t>VINARIJA GRABOVAC-PROVIN D.O.O.</t>
  </si>
  <si>
    <t>VINO BUHAČ, OBRT ZA PROIZVODNJU I PROMET VINA I GROŽĐA VL. IVAN BUHAČ</t>
  </si>
  <si>
    <t>VITIS OBRT ZA POLJOPRIVREDNU PROIZVODNJU I USLUGE</t>
  </si>
  <si>
    <t>VUPIK DD</t>
  </si>
  <si>
    <t>VUGLEC BREG D.O.O.</t>
  </si>
  <si>
    <t>AGROPRODUKT D.O.O.</t>
  </si>
  <si>
    <t>VINOGRADARSTVO I PODRUMARSTVO vl. BORIS NOVAK</t>
  </si>
  <si>
    <t>POLJOPRIVREDNO GOSP. I TRGOVINA "PAŽULJ" vl. MLADEN PAŽULJ</t>
  </si>
  <si>
    <t>KORTA KATARINA D.O.O.</t>
  </si>
  <si>
    <t>OPG KUNČIĆ DRAGUTIN</t>
  </si>
  <si>
    <t>VINA MATOŠEVIĆ D.O.O.</t>
  </si>
  <si>
    <t>LEONI EXPORT-IMPORT D.O.O.</t>
  </si>
  <si>
    <t>VINOGRADARSTVO I VINARSTVO OBITELJI "TOMAC"</t>
  </si>
  <si>
    <t>POLJOPRIVREDNI OBRT GROTA</t>
  </si>
  <si>
    <t>BOLFAN VINSKI VRH D.O.O.</t>
  </si>
  <si>
    <t>OPG ŽABIĆ MATIJA</t>
  </si>
  <si>
    <t>UGOSTITELJSTVO I TRGOVINA"NADA", OBRT</t>
  </si>
  <si>
    <t>POLJOPRIVREDNI OBRT IVAN, VL. IVAN ČOBANKOVIĆ</t>
  </si>
  <si>
    <t>PODRUM VINEDA D.O.O.</t>
  </si>
  <si>
    <t>VINARSTVO PROVIĆ D.O.O.</t>
  </si>
  <si>
    <t>VINA MILIČIĆ</t>
  </si>
  <si>
    <t>POLJOPRIVREDNA ZADRUGA "MASLINA I VINO"</t>
  </si>
  <si>
    <t>OPG JURKOVIĆ VLATKA</t>
  </si>
  <si>
    <t>"ZURE RIBARSTVO" OBRT ZA MORSKI RIBOLOV I TURIZAM</t>
  </si>
  <si>
    <t>AGROEKONOMIJA D.O.O.</t>
  </si>
  <si>
    <t>OPG NATAŠA ĐOZO</t>
  </si>
  <si>
    <t>VINOGRADARSTVO I VINARSTVO BRANKO JAKOBOVIĆ</t>
  </si>
  <si>
    <t>OBRT ZA VINARSTVO I RASADNIČARSTVO ŠIPUN</t>
  </si>
  <si>
    <t>VINIFERA - FRANO MILOŠ (OBRT ZA VINOGRADARSTVO I PROIZVODNJU VINA)</t>
  </si>
  <si>
    <t>OBRT BONACA</t>
  </si>
  <si>
    <t>1.</t>
  </si>
  <si>
    <t>Dubrovačko-neretvanska</t>
  </si>
  <si>
    <t>Vukovarsko-srijemska</t>
  </si>
  <si>
    <t>Primorsko-goranska</t>
  </si>
  <si>
    <t>Splitsko-dalmatinska</t>
  </si>
  <si>
    <t>Bjelovarsko-bilogorska</t>
  </si>
  <si>
    <t>Požeško-slavonska</t>
  </si>
  <si>
    <t>Povećanje kapaciteta i kvalitete fermentacije, pretakanja i pakiranja za povećanu proizvodnju vina za 816.ooolit., nabavom i ugradnjom izmjenjivača topline površine 132,48m2, nabava cijevnog izmjenjivača Pipe-in-Pipe za hlađenje mošta kapaciteta 14.800 lit/h odnosno za hlađenje masulja kapaciteta 8.900 lit/h i linije za punjenje bag in box ambalaže</t>
  </si>
  <si>
    <t>Šibensko-kninska</t>
  </si>
  <si>
    <t>Krapinsko-zagorska</t>
  </si>
  <si>
    <t>Prodajno-Izložbeni salon</t>
  </si>
  <si>
    <t>Zadarska</t>
  </si>
  <si>
    <t>2.</t>
  </si>
  <si>
    <t>Unapređenje procesa proizvodnje i kontrole kvalitete crnih vina</t>
  </si>
  <si>
    <t>Ulaganje u opremanje vinarije - nabavka tangencijalnog filtera za filtraciju vina</t>
  </si>
  <si>
    <t>Opremanje Kalničkog vinskog podruma</t>
  </si>
  <si>
    <t>Koprivničko-križevačka</t>
  </si>
  <si>
    <t>Ulaganje u vinski podrum Brčić</t>
  </si>
  <si>
    <t>rekonstrukcija i opremanje R.J. vinarije Blaton 1902 d.d.</t>
  </si>
  <si>
    <t>Nabavka opreme za poboljšanje procesa vinifikacije,vinarije Nada</t>
  </si>
  <si>
    <t>Nova punilica za kvalitetnija vina</t>
  </si>
  <si>
    <t>Investicija u vinarije i marketing vina/nabava nove opreme</t>
  </si>
  <si>
    <t>Ulaganje u kupnju novih strojeva i opreme za proizvodnju i preradu vina</t>
  </si>
  <si>
    <t>Međimurska</t>
  </si>
  <si>
    <t>Opremanje postojeće vinarije</t>
  </si>
  <si>
    <t>Dogradnja podruma i opremanje vinarije</t>
  </si>
  <si>
    <t>Kupnja i postavljanje 7 tankova za kontroliranu fermentaciju, premazivanje podova epoksit smolom</t>
  </si>
  <si>
    <t>Uređenje vinoteke na otoku Pagu</t>
  </si>
  <si>
    <t>Povećanje konkurentnosti vinarstvo i podrumarstvo VL. Boris Novak</t>
  </si>
  <si>
    <t>Nabava opreme za punjenje vina,etiketiranje i pakiranje</t>
  </si>
  <si>
    <t>Pjenušac "Korta Katarina"</t>
  </si>
  <si>
    <t>Ulaganje u opremanje vinarije OPG Kunčić Dragutin</t>
  </si>
  <si>
    <t>Nabava opreme za kontrolu fermentacije</t>
  </si>
  <si>
    <t>Vinarija "Cuj"-modernizacija i unapređenje poslovanja</t>
  </si>
  <si>
    <t>Kupnja novih strojeva i opreme za preradu grožđa i kretanje vina</t>
  </si>
  <si>
    <t>Povećanje kvalitete vina Grota ulaganjem u novu opremu</t>
  </si>
  <si>
    <t>Povećanje kapaciteta i strukture spremnika (fermentora)za vino, povećanje kapaciteta, modernizacija i povećanje energetske učinkovitosti kompresorske stanice, te modernizacija laboratorijske opreme u svrhu poboljšanja kvalitete kontrole vina</t>
  </si>
  <si>
    <t>Ulaganje u izgradnju gospodarskog objekta, te nabava opreme</t>
  </si>
  <si>
    <t>Ugradnja sustava regulacije temperature i uspostava HACCP sustava u hali za odležavanje vina</t>
  </si>
  <si>
    <t>Osječko-baranjska</t>
  </si>
  <si>
    <t>Rekonstrukcija i opremanje prostora za prihvat i preradu grožđa, proizvodnju, čuvanje i prodaju vina</t>
  </si>
  <si>
    <t>Ulaganje u opremu za vinski podrum</t>
  </si>
  <si>
    <t>"In vino veritas"</t>
  </si>
  <si>
    <t>Virovitičko-podravska</t>
  </si>
  <si>
    <t>Preša za vino</t>
  </si>
  <si>
    <t>Investicija u opremu za povećanje proizvodnje i konkurentnosti vinarije</t>
  </si>
  <si>
    <t>Prodajno izložbeni salon/kušaona vina</t>
  </si>
  <si>
    <t>Poboljšanje poslovanja Gajić-Planina</t>
  </si>
  <si>
    <t>Opremanje objekta za preradu grožđa i proizvodnju vina</t>
  </si>
  <si>
    <t>Proizvodnja vina od grožđa</t>
  </si>
  <si>
    <t xml:space="preserve">Brodsko-posavska </t>
  </si>
  <si>
    <t>NAZIV PROJEKTA</t>
  </si>
  <si>
    <t>Sisačko-moslavačka</t>
  </si>
  <si>
    <t>UKUPNO 2.  NATJEČAJ</t>
  </si>
  <si>
    <t>Opremanje vinskog podruma</t>
  </si>
  <si>
    <t>3.</t>
  </si>
  <si>
    <t>Nabava vinarske opreme</t>
  </si>
  <si>
    <t>Proširenje kapaciteta za preradu grožđa kupnjom novih strojeva i opreme</t>
  </si>
  <si>
    <t>UKUPNO 3.  NATJEČAJ</t>
  </si>
  <si>
    <t>SVEUKUPNO</t>
  </si>
  <si>
    <t>IZNOS ISPLAĆENOG PREDUJMA (HRK)</t>
  </si>
  <si>
    <t>IZNOS ISPLAĆENE POTPORE (KONAČNA ISPLATA) (HRK)</t>
  </si>
  <si>
    <t>UKUPAN IZNOS ISPLAĆENE POTPORE (PREDUJAM + KONAČNA ISPLATA) (HRK)</t>
  </si>
  <si>
    <t>OPG PILATO ELIĐO</t>
  </si>
  <si>
    <t>AGRO SLAVETIĆ D.O.O.</t>
  </si>
  <si>
    <t>KABOLA D.O.O.</t>
  </si>
  <si>
    <t>AGROZOLI poljoprivredna proizvodnja, usluge i vinogradarstvo, vl. Zoltan Pinkert</t>
  </si>
  <si>
    <t>PODRUMI KREŠIĆ D.O.O.</t>
  </si>
  <si>
    <t>OPG FLORIJANOVIĆ IVICA</t>
  </si>
  <si>
    <t>POLJOPROMET D.O.O.</t>
  </si>
  <si>
    <t>KRALJEVSKI VINOGRADI D.O.O.</t>
  </si>
  <si>
    <t>PAVLOMIR D.O.O.</t>
  </si>
  <si>
    <t>ROKI`S D.O.O.</t>
  </si>
  <si>
    <t xml:space="preserve">Sisačko-moslavačka </t>
  </si>
  <si>
    <t>Ulaganje u opremu za vinarstvo</t>
  </si>
  <si>
    <t xml:space="preserve">Ulaganje u opremanje podruma i ureda </t>
  </si>
  <si>
    <t>Nabavka opreme za proizvodnju vina</t>
  </si>
  <si>
    <t>"Vrhunski tulipan"</t>
  </si>
  <si>
    <t>Opremanje skladišta vina paletnim regalima i opremanje ureda inventarom</t>
  </si>
  <si>
    <t>Modernizacija tehnološkog procesa-zamjena starih tankova od stakloplastike novim inox tankovima za vino sa sustavom hlađenja uz rekonstrukciju platoa</t>
  </si>
  <si>
    <t>Građenje i opremanje gospodarske zgrade - vinarije sa kušaonicom i prodajom vina</t>
  </si>
  <si>
    <t>Rekonstrukcija i opremanje objekta za preradu grožđa i proizvodnju vina</t>
  </si>
  <si>
    <t>Ulaganje u opremu za vinariju</t>
  </si>
  <si>
    <t>Ulaganje u tehnološku bazu i modernizaciju proizvodnje kvalitetnih vina</t>
  </si>
  <si>
    <t>Vinarija s pratećim sadržajima</t>
  </si>
  <si>
    <t>Kupnja novih strojeva i opreme za vinariju</t>
  </si>
  <si>
    <t>Dovršetak izgradnje podruma i kušaonice vina sa opremanjem kušaonice vinarije PAVLOMIR, na lokaciji Pavlomir 2, Novi Vinodolski</t>
  </si>
  <si>
    <t>Izgradnja i opremanje vinskog podruma i kušaone Roki`s</t>
  </si>
  <si>
    <t>GENEZA D.O.O.</t>
  </si>
  <si>
    <t>Ulaganje u marketing vina - izgradnja drvenog kioska</t>
  </si>
  <si>
    <t>Grad Zagreb</t>
  </si>
  <si>
    <t>Modernizacija i rekonstrukcija proizvodnog pogona u svrhu povećanja kapaciteta za proizvodnju kvalitetnih vina tvrtke Geneza d.o.o.</t>
  </si>
  <si>
    <t>4.</t>
  </si>
  <si>
    <t>OPG POLEIS IVAN</t>
  </si>
  <si>
    <t>OBRT ZA UZGOJ GROŽĐA I MASLINA "MARLAIS", VL. ANTE MARLAIS</t>
  </si>
  <si>
    <t>"KOZLOVIĆ" - GIANFRANCO KOZLOVIĆ</t>
  </si>
  <si>
    <t>DOBRA BERBA D.O.O.</t>
  </si>
  <si>
    <t>VERALDA POLJOPRIVREDNI OBRT</t>
  </si>
  <si>
    <t>VINARIJA KOSTANJEVEC, OBRT ZA PROIZV. VINA, VL. GORAN KOSTANJEVEC</t>
  </si>
  <si>
    <t>VINO BUHAČ, VL. IVAN BUHAČ</t>
  </si>
  <si>
    <t>POLJOPRIVREDNA ZADRUGA VRBNIK</t>
  </si>
  <si>
    <t>VINA JAKOB D.O.O.</t>
  </si>
  <si>
    <t>KALAVOJNA D.O.O.</t>
  </si>
  <si>
    <t>OPG DEŠKOVIĆ FRANCO</t>
  </si>
  <si>
    <t>OPG BAŽON MATEJ</t>
  </si>
  <si>
    <t>PZ LOVAS</t>
  </si>
  <si>
    <t>VINA ZIGANTE, Zjednički poljoprivredni obrt, vl. Denis Zigante i Duvilio Zigante</t>
  </si>
  <si>
    <t>UKUPNO 4.  NATJEČAJ</t>
  </si>
  <si>
    <t>Ulaganje u opremu u "Vinski podrum Poleis"</t>
  </si>
  <si>
    <t xml:space="preserve">Naziv opreme za proizvodnju vina </t>
  </si>
  <si>
    <t>Ulaganje u opremu za povećanje konkurentnosti vinarije Marlais</t>
  </si>
  <si>
    <t xml:space="preserve">Opremanje pogona za proizvodnju vina </t>
  </si>
  <si>
    <t xml:space="preserve">Nabava opreme za punjenje vina </t>
  </si>
  <si>
    <t>Širenje proizvodnje i modernizacije vinskog podruma Veralda</t>
  </si>
  <si>
    <t xml:space="preserve">Izgradnja i opremanje gospodarskog objekta za proizvodnju, pakiranje i čuvanje vina  </t>
  </si>
  <si>
    <t>Opremanje opremom za dozrijevanje vina i obradu taloga</t>
  </si>
  <si>
    <t>Vukovarsko - srijemska</t>
  </si>
  <si>
    <t xml:space="preserve">Ulaganje u opremu za filtraciju radi povećanja kapaciteta filtriranja, povećanje iskorištenja i povećanje kvalitete vina kroz nabavu suvremenog elektroničkog viličara koji ne stvara emisije štetnih plinova u prostorima za proizvodnju i skladištenje vina </t>
  </si>
  <si>
    <t>Stroj za pranje i punjenje bačava</t>
  </si>
  <si>
    <t xml:space="preserve">Modernizacija proizvodnog pogona u svrhu povećanja kvalitete vina </t>
  </si>
  <si>
    <t xml:space="preserve">Proširenje kapaciteta za proizvodnju i odležavenje vina kupnjom novih strojeva i opreme </t>
  </si>
  <si>
    <t xml:space="preserve">Izgradnja i opremanje objekta za proizvodnju vina, kontrolu kvalitete i marketing vina </t>
  </si>
  <si>
    <t>Ulaganje u opremu u "Vinski podrum Dešković"</t>
  </si>
  <si>
    <t>Ulaganje u opremu u "Vinski podrum Bažon"</t>
  </si>
  <si>
    <t xml:space="preserve">Ulaganje u opremanje vinarije </t>
  </si>
  <si>
    <t>Ulaganje u opremu u "Vinski podrum Zigante"</t>
  </si>
  <si>
    <t>5.</t>
  </si>
  <si>
    <t>Opremanje vinifikatorima</t>
  </si>
  <si>
    <t>UKUPNO 5.  NATJEČAJ</t>
  </si>
  <si>
    <t>OPG BARKOVIĆ SNJEŽANA</t>
  </si>
  <si>
    <t>OPG BROZ ŽARKO</t>
  </si>
  <si>
    <t>KAZNIONICA U LEPOGLAVI</t>
  </si>
  <si>
    <t>OPG Bedeković Dražen</t>
  </si>
  <si>
    <t>OPG Licul Romeo</t>
  </si>
  <si>
    <t>OPG Kota Tihomir</t>
  </si>
  <si>
    <t xml:space="preserve">Opremanje vinarije </t>
  </si>
  <si>
    <t>Karlovačka</t>
  </si>
  <si>
    <t xml:space="preserve">Izgradnja podruma za proizvodnju vina s popratnim sadržajima </t>
  </si>
  <si>
    <t>Razvoj vinarske proizvodnje obitelji Broz</t>
  </si>
  <si>
    <t xml:space="preserve">Opremanje podruma </t>
  </si>
  <si>
    <t xml:space="preserve">Rekonstrukcija, dogradnja i nadogradnja objekta za prezentaciju i prodaju vina </t>
  </si>
  <si>
    <t xml:space="preserve">Ulaganje u nabavku opreme za proizvodnju vina </t>
  </si>
  <si>
    <t xml:space="preserve">Vinarija OPG Tihomir Kota </t>
  </si>
  <si>
    <t>DEGRASSI D.O.O.</t>
  </si>
  <si>
    <t>VINOGRADARSTVO-PODRUMARSTVO KRAUTHAKER, VL. VLADO KRUTHAKER</t>
  </si>
  <si>
    <t>CLAI D.O.O.</t>
  </si>
  <si>
    <t>VINOGRADARSTVO I VINARSTVO ZRINŠĆAK, Vl. Ivan Zrinšćak</t>
  </si>
  <si>
    <t>ULAGANJE U OPREMANJE VINARIJE I SKLADIŠTE VINA</t>
  </si>
  <si>
    <t>OPREMANJE VINARIJE VINARSTVA-PODRUMARSTVA KRAUTHAKER</t>
  </si>
  <si>
    <t xml:space="preserve">OPREMANJE OBJEKATA ZA PRERADU GROŽĐA I PROIZVODNJU VINA </t>
  </si>
  <si>
    <t>OPREMANJE VINARIJE CLAI</t>
  </si>
  <si>
    <t>POVEĆANJE TEHNOLOŠKE OPREMLJENOSTI  PROIZVOĐAČKIH KAPACITETA I SPREMIŠNOG PROSTORA VINOGRADARSTVA I VINARSTVA "ZRINŠČAK"</t>
  </si>
  <si>
    <t xml:space="preserve">IZGRADNJA UREĐAJA ZA PROČIŠĆAVANJE OTPADNIH VODA TE NABAVKA OPREME ZA PROIZVODNJU VINA </t>
  </si>
  <si>
    <t>LEDINJI POD D.O.O.</t>
  </si>
  <si>
    <t>KRONOS d.o.o.</t>
  </si>
  <si>
    <t>IZGRADNJA VINOTOČJA-KUŠAONICE I OPREMANJE VINARIJE MATKOVIĆ</t>
  </si>
  <si>
    <t>NABAVKA INFORMATIČKE OPREME I RAČUNALNOG PROGRAMA</t>
  </si>
  <si>
    <t>IZGRADNJA SKLADIŠTA ZA  VINO</t>
  </si>
  <si>
    <t>GOSPOJA POLJOPRIVREDNA ZADRUGA</t>
  </si>
  <si>
    <t>OPG JANIĆ ŽELJKA</t>
  </si>
  <si>
    <t>OPG HAŽIĆ RADENKO</t>
  </si>
  <si>
    <t>6.</t>
  </si>
  <si>
    <t>Rekonstrukcija i opremanje vinarije Gospoja</t>
  </si>
  <si>
    <t xml:space="preserve">Opremanje opremom za filtraciju, pretakanje i pranje </t>
  </si>
  <si>
    <t>Ulaganje u opremanje vinarije Tomšić</t>
  </si>
  <si>
    <t>Ulaganje u nabavku opreme za preradu grožđa i stroja za čepljenje boca na OPG Hažić Radenko</t>
  </si>
  <si>
    <t>UKUPNO 6.  NATJEČAJ</t>
  </si>
  <si>
    <t>Unapređenje poslovanja opg-a Bišćan Tomislav kroz opremanje vinogradarskog podruma</t>
  </si>
  <si>
    <t>VINOGRADARSTVO I PODRUMARSTVO "TOMŠIĆ", ALOJZ TOMŠIĆ</t>
  </si>
  <si>
    <t>NAPOMENA</t>
  </si>
  <si>
    <t>Odluka o poništenju Odluke o odobrenju projekta</t>
  </si>
  <si>
    <t>ROKI'S D.O.O.</t>
  </si>
  <si>
    <t>Izgradnja i opremanje vinskog podruma Roki"s</t>
  </si>
  <si>
    <t>Unaprjeđenje proizvodnje organskih vina u Vinariji Križ</t>
  </si>
  <si>
    <t xml:space="preserve">CONER D.O.O. </t>
  </si>
  <si>
    <t>VINO P&amp;P OBRT VL.Peršurić Željko</t>
  </si>
  <si>
    <t>OPG NIKOLA BURA</t>
  </si>
  <si>
    <t>OPG PREINER NENAD</t>
  </si>
  <si>
    <t>Ulaganje u opremu u vinski podrum P&amp;P</t>
  </si>
  <si>
    <t>Nabava opreme u vinariji</t>
  </si>
  <si>
    <t>Ulaganje u opremanje vinarije-nabava viličara,peeristatičke pumpe, pumpe za musulj, palet boksova i punilice vina</t>
  </si>
  <si>
    <t xml:space="preserve">Unapređenje tehnologije za primarnu preradu grožđa te fermentaciju i dozrijevanje vina </t>
  </si>
  <si>
    <t>Pregled korisnika za mjeru Investicija u vinarije i marketing vina iz Nacionalnog programa pomoći sektoru vina 2014.-2018.</t>
  </si>
  <si>
    <t>OPG PAULA STIPETIĆ</t>
  </si>
  <si>
    <t>OPG ŠKAULJ ŠIME</t>
  </si>
  <si>
    <t>OPG ANTUNOVIĆ TURK JASNA</t>
  </si>
  <si>
    <t>LE-ENERGIJA D.O.O.</t>
  </si>
  <si>
    <t>OBITELJSKO GOSPODARSTVO ŠIMANOVIĆ</t>
  </si>
  <si>
    <t>KUTJEVO D.D.</t>
  </si>
  <si>
    <t>OSILOVAC D.O.O.</t>
  </si>
  <si>
    <t>Oprema za proizvodnju vina</t>
  </si>
  <si>
    <t xml:space="preserve">Linija za punjenje vina </t>
  </si>
  <si>
    <t xml:space="preserve">Investicija u vinarije i marketing vina-ulaganje u opremu-tankovi te punilica i etiketirka za vina </t>
  </si>
  <si>
    <t>Vinarija Antunović-kupnja nove opreme/macerator, spremnici, flotator, čepilica</t>
  </si>
  <si>
    <t xml:space="preserve">Ulaganje u nabavku opreme za proizvodnju pjenušavog vina </t>
  </si>
  <si>
    <t>Nabava novih strojeva i opreme za preradu grožđa, proizvodnju i dozrijevanje vina</t>
  </si>
  <si>
    <t>Nabava opreme za proizvodnju i skladištenje</t>
  </si>
  <si>
    <t>OPG IVO MILATIĆ</t>
  </si>
  <si>
    <t xml:space="preserve">Ulaganje u opremu za proizvodnju ekoloških vina </t>
  </si>
  <si>
    <t>Unapređenje procesa proizvodnje</t>
  </si>
  <si>
    <t>Opremanje vinskog  podruma u cilju proizvodnje nove linije vrhunskih vina</t>
  </si>
  <si>
    <t xml:space="preserve">Ulaganje u opremanje vinarije s ciljem povećanja ukupne učinkovitosti i poboljšanja kvalitete vina </t>
  </si>
  <si>
    <t>OPG BRZICA IVO</t>
  </si>
  <si>
    <t>PO IVAN, VL. IVAN ČOBANKOVIĆ</t>
  </si>
  <si>
    <t>OPG ROGIĆ SILVESTRAR</t>
  </si>
  <si>
    <t>PZ TRS</t>
  </si>
  <si>
    <t>POLJOPRIVREDNO GOSPODARSTVO ŠEMBER, VL. ZDENKO ŠEMBER</t>
  </si>
  <si>
    <t>MOSLAVAČKO VINOGORJE j.d.o.o.</t>
  </si>
  <si>
    <t>OPG FRANJO DVOJAK</t>
  </si>
  <si>
    <t>Poljodjelski obrt i ugostiteljstvo Krešimir Ćorić, vl. Krešimir Ćorić</t>
  </si>
  <si>
    <t>Vinogradarstvo i vinarstvo - Đurčević, vl. Ivica Đurčević</t>
  </si>
  <si>
    <t>ZO F.&amp;F. RAVALICO - VINARSTVO, vl. Ravalico Gianni, Ravalico Bruno, Vilanović Ravalico Aleksandra</t>
  </si>
  <si>
    <t>ROXANICH D.O.O.</t>
  </si>
  <si>
    <t>OPG IVAN KATUNAR</t>
  </si>
  <si>
    <t>DALMACIJAVINO SPLIT D.O.O.</t>
  </si>
  <si>
    <t>Ulaganje u nabavku tankova za fermentaciju i čuvanje vina</t>
  </si>
  <si>
    <t xml:space="preserve">Ulaganje u nabavku nove opreme za vinski podrum i izgradnju punione </t>
  </si>
  <si>
    <t>Rekonstrukcija i opremanje postojeće vinarije</t>
  </si>
  <si>
    <t>Ulaganje u izgradnju nove vinarije (zgrada za proizvodnju vina) i nabava opreme za vinarstvo i marketing vina</t>
  </si>
  <si>
    <t>Izgradnja i opremanje skladišnih kapaciteta za vino</t>
  </si>
  <si>
    <t xml:space="preserve">Opremanje vinarije i marketing vina </t>
  </si>
  <si>
    <t>Pomoćna zgrada za preradu grožđa i spremište</t>
  </si>
  <si>
    <t>UKUPNA VRIJEDNOST PROJEKTA (HRK)</t>
  </si>
  <si>
    <t xml:space="preserve">Izgradnja i opremanje potpornog zida </t>
  </si>
  <si>
    <t>Ekovinokap Đurčević</t>
  </si>
  <si>
    <t>Ulaganje u opremanje vinarije Ravalico</t>
  </si>
  <si>
    <t>Dopuna investicije "Vinarija sa pratećim sadržajem"</t>
  </si>
  <si>
    <t xml:space="preserve">Ulaganje u podrum </t>
  </si>
  <si>
    <t xml:space="preserve">Nabava oenoflow filtera za filtraciju grubog vina i mošta </t>
  </si>
  <si>
    <t>Opremanje vinskog podruma OPG Ivan Katunar</t>
  </si>
  <si>
    <t>Ulaganje u nove strojeve i opremu za proizvodnju, preradu i kontrolu kvalitete  vina</t>
  </si>
  <si>
    <t>Modernizacija pogona za punjenje vina u svrhu povećanja kapaciteta i konkurentnosti tvrtke Dalmacijavino Split d.o.o. Split</t>
  </si>
  <si>
    <t xml:space="preserve">Ulaganje u nabavu nove opreme za proizvodnju vina s ciljem povećanja tržišne konkurentnosti i kvalitete vina tvrtke Dalmacijavino Split d.o.o. u Drnišu </t>
  </si>
  <si>
    <t>KUPNJA FLOTATORA ZA ČIŠĆENJE MOŠTEVA U TANKOVIMA</t>
  </si>
  <si>
    <t>OPG RADOVAN FRANKO</t>
  </si>
  <si>
    <t xml:space="preserve">6. </t>
  </si>
  <si>
    <t xml:space="preserve">Rekonstrukcija i opremanje objekta za proizvodnju i marketing vina </t>
  </si>
  <si>
    <t>NAZIV KORISNIKA</t>
  </si>
  <si>
    <t>OPG MARIJETA ČALIĆ (OPG DENIS BOGOEVIĆ-MARUŠIĆ)</t>
  </si>
  <si>
    <t>Vitis obrt za poljoprivrednu proizvodnju i usluge</t>
  </si>
  <si>
    <t>Građevinsko poljoprivredni obrt"Cerovečki", vl.Danko Cerovečki</t>
  </si>
  <si>
    <t>Nadogradnja, rekonstrukcija i opremanje vinarije "Cerovečki"</t>
  </si>
  <si>
    <t>Zagreb, 29.12.2017.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</si>
</sst>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10"/>
      <color rgb="FF008000"/>
      <name val="Calibri"/>
      <family val="2"/>
      <charset val="238"/>
      <scheme val="minor"/>
    </font>
    <font>
      <sz val="10"/>
      <color rgb="FF008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4" borderId="0" applyNumberFormat="0" applyBorder="0" applyAlignment="0" applyProtection="0"/>
    <xf numFmtId="0" fontId="7" fillId="6" borderId="0" applyNumberFormat="0" applyBorder="0" applyAlignment="0" applyProtection="0"/>
  </cellStyleXfs>
  <cellXfs count="79">
    <xf numFmtId="0" fontId="0" fillId="0" borderId="0" xfId="0"/>
    <xf numFmtId="4" fontId="4" fillId="0" borderId="2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 shrinkToFit="1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3" applyFill="1" applyBorder="1" applyAlignment="1">
      <alignment horizontal="left" vertical="center" wrapText="1"/>
    </xf>
    <xf numFmtId="0" fontId="7" fillId="0" borderId="0" xfId="3" applyFill="1" applyAlignment="1">
      <alignment vertical="center"/>
    </xf>
    <xf numFmtId="4" fontId="9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</cellXfs>
  <cellStyles count="4">
    <cellStyle name="Good" xfId="2" builtinId="26"/>
    <cellStyle name="Neutral" xfId="3" builtinId="2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9"/>
  <sheetViews>
    <sheetView tabSelected="1" topLeftCell="A3" zoomScale="80" zoomScaleNormal="80" workbookViewId="0">
      <selection activeCell="E4" sqref="E4"/>
    </sheetView>
  </sheetViews>
  <sheetFormatPr defaultRowHeight="15.75" x14ac:dyDescent="0.25"/>
  <cols>
    <col min="1" max="1" width="5.85546875" style="18" customWidth="1"/>
    <col min="2" max="2" width="13" style="19" customWidth="1"/>
    <col min="3" max="3" width="29.140625" style="19" customWidth="1"/>
    <col min="4" max="4" width="16.140625" style="18" customWidth="1"/>
    <col min="5" max="5" width="44.7109375" style="27" customWidth="1"/>
    <col min="6" max="6" width="23.28515625" style="20" bestFit="1" customWidth="1"/>
    <col min="7" max="7" width="22.140625" style="20" customWidth="1"/>
    <col min="8" max="8" width="23.28515625" style="20" customWidth="1"/>
    <col min="9" max="10" width="19.85546875" style="20" customWidth="1"/>
    <col min="11" max="11" width="18.7109375" style="20" customWidth="1"/>
    <col min="12" max="12" width="17.85546875" style="19" customWidth="1"/>
    <col min="13" max="13" width="21.28515625" style="27" customWidth="1"/>
    <col min="14" max="14" width="9.140625" style="19"/>
    <col min="15" max="16" width="14.28515625" style="19" bestFit="1" customWidth="1"/>
    <col min="17" max="16384" width="9.140625" style="19"/>
  </cols>
  <sheetData>
    <row r="1" spans="1:20" ht="6.75" hidden="1" customHeight="1" x14ac:dyDescent="0.25">
      <c r="O1" s="49"/>
      <c r="P1" s="49"/>
      <c r="Q1" s="49"/>
      <c r="R1" s="49"/>
      <c r="S1" s="49"/>
      <c r="T1" s="49"/>
    </row>
    <row r="2" spans="1:20" hidden="1" x14ac:dyDescent="0.25">
      <c r="O2" s="49"/>
      <c r="P2" s="49"/>
      <c r="Q2" s="49"/>
      <c r="R2" s="49"/>
      <c r="S2" s="49"/>
      <c r="T2" s="49"/>
    </row>
    <row r="3" spans="1:20" ht="60" customHeight="1" x14ac:dyDescent="0.25">
      <c r="A3" s="76" t="s">
        <v>287</v>
      </c>
      <c r="B3" s="76"/>
      <c r="C3" s="76"/>
      <c r="D3" s="76"/>
      <c r="E3" s="76"/>
      <c r="F3" s="76"/>
      <c r="G3" s="76"/>
      <c r="H3" s="76"/>
      <c r="O3" s="49"/>
      <c r="P3" s="49"/>
      <c r="Q3" s="49"/>
      <c r="R3" s="49"/>
      <c r="S3" s="49"/>
      <c r="T3" s="49"/>
    </row>
    <row r="4" spans="1:20" x14ac:dyDescent="0.25">
      <c r="A4" s="77" t="s">
        <v>347</v>
      </c>
      <c r="B4" s="77"/>
      <c r="C4" s="77"/>
      <c r="D4" s="77"/>
      <c r="E4" s="28"/>
      <c r="O4" s="49"/>
      <c r="P4" s="49"/>
      <c r="Q4" s="49"/>
      <c r="R4" s="49"/>
      <c r="S4" s="49"/>
      <c r="T4" s="49"/>
    </row>
    <row r="5" spans="1:20" ht="0.75" customHeight="1" x14ac:dyDescent="0.25">
      <c r="O5" s="49"/>
      <c r="P5" s="49"/>
      <c r="Q5" s="49"/>
      <c r="R5" s="49"/>
      <c r="S5" s="49"/>
      <c r="T5" s="49"/>
    </row>
    <row r="6" spans="1:20" ht="126" x14ac:dyDescent="0.25">
      <c r="A6" s="3" t="s">
        <v>0</v>
      </c>
      <c r="B6" s="3" t="s">
        <v>28</v>
      </c>
      <c r="C6" s="3" t="s">
        <v>342</v>
      </c>
      <c r="D6" s="3" t="s">
        <v>24</v>
      </c>
      <c r="E6" s="3" t="s">
        <v>156</v>
      </c>
      <c r="F6" s="3" t="s">
        <v>327</v>
      </c>
      <c r="G6" s="3" t="s">
        <v>1</v>
      </c>
      <c r="H6" s="3" t="s">
        <v>25</v>
      </c>
      <c r="I6" s="3" t="s">
        <v>26</v>
      </c>
      <c r="J6" s="3" t="s">
        <v>165</v>
      </c>
      <c r="K6" s="3" t="s">
        <v>166</v>
      </c>
      <c r="L6" s="3" t="s">
        <v>167</v>
      </c>
      <c r="M6" s="3" t="s">
        <v>274</v>
      </c>
      <c r="O6" s="49"/>
      <c r="P6" s="49"/>
      <c r="Q6" s="49"/>
      <c r="R6" s="49"/>
      <c r="S6" s="49"/>
      <c r="T6" s="49"/>
    </row>
    <row r="7" spans="1:20" ht="47.25" x14ac:dyDescent="0.25">
      <c r="A7" s="4">
        <v>1</v>
      </c>
      <c r="B7" s="4" t="s">
        <v>144</v>
      </c>
      <c r="C7" s="9" t="s">
        <v>38</v>
      </c>
      <c r="D7" s="4" t="s">
        <v>105</v>
      </c>
      <c r="E7" s="13" t="s">
        <v>22</v>
      </c>
      <c r="F7" s="1">
        <v>458550.51</v>
      </c>
      <c r="G7" s="1">
        <v>221301.6</v>
      </c>
      <c r="H7" s="1">
        <v>221301.6</v>
      </c>
      <c r="I7" s="21">
        <v>0</v>
      </c>
      <c r="J7" s="25">
        <v>110650.8</v>
      </c>
      <c r="K7" s="25">
        <v>110616.8</v>
      </c>
      <c r="L7" s="26">
        <f>+K7+J7</f>
        <v>221267.6</v>
      </c>
      <c r="M7" s="8"/>
      <c r="O7" s="52"/>
      <c r="P7" s="49"/>
      <c r="Q7" s="49"/>
      <c r="R7" s="49"/>
      <c r="S7" s="49"/>
      <c r="T7" s="49"/>
    </row>
    <row r="8" spans="1:20" x14ac:dyDescent="0.25">
      <c r="A8" s="4">
        <v>2</v>
      </c>
      <c r="B8" s="4" t="s">
        <v>30</v>
      </c>
      <c r="C8" s="9" t="s">
        <v>39</v>
      </c>
      <c r="D8" s="4" t="s">
        <v>105</v>
      </c>
      <c r="E8" s="13" t="s">
        <v>10</v>
      </c>
      <c r="F8" s="1">
        <v>1335398.3899999999</v>
      </c>
      <c r="G8" s="1">
        <v>666626.32999999996</v>
      </c>
      <c r="H8" s="1">
        <v>666626.32999999996</v>
      </c>
      <c r="I8" s="21">
        <v>0</v>
      </c>
      <c r="J8" s="2">
        <v>0</v>
      </c>
      <c r="K8" s="2">
        <v>664331.62</v>
      </c>
      <c r="L8" s="26">
        <f t="shared" ref="L8:L72" si="0">+K8+J8</f>
        <v>664331.62</v>
      </c>
      <c r="M8" s="8"/>
      <c r="O8" s="52"/>
      <c r="P8" s="49"/>
      <c r="Q8" s="49"/>
      <c r="R8" s="49"/>
      <c r="S8" s="49"/>
      <c r="T8" s="49"/>
    </row>
    <row r="9" spans="1:20" x14ac:dyDescent="0.25">
      <c r="A9" s="4">
        <v>3</v>
      </c>
      <c r="B9" s="4" t="s">
        <v>30</v>
      </c>
      <c r="C9" s="9" t="s">
        <v>85</v>
      </c>
      <c r="D9" s="4" t="s">
        <v>105</v>
      </c>
      <c r="E9" s="13" t="s">
        <v>13</v>
      </c>
      <c r="F9" s="1">
        <v>1197938.75</v>
      </c>
      <c r="G9" s="1">
        <v>593278.68000000005</v>
      </c>
      <c r="H9" s="1">
        <v>593278.68000000005</v>
      </c>
      <c r="I9" s="21">
        <v>0</v>
      </c>
      <c r="J9" s="2">
        <v>296639.34000000003</v>
      </c>
      <c r="K9" s="2">
        <v>293701.53999999998</v>
      </c>
      <c r="L9" s="26">
        <f t="shared" si="0"/>
        <v>590340.88</v>
      </c>
      <c r="M9" s="8"/>
      <c r="O9" s="52"/>
      <c r="P9" s="49"/>
      <c r="Q9" s="49"/>
      <c r="R9" s="49"/>
      <c r="S9" s="49"/>
      <c r="T9" s="49"/>
    </row>
    <row r="10" spans="1:20" ht="31.5" x14ac:dyDescent="0.25">
      <c r="A10" s="4">
        <v>4</v>
      </c>
      <c r="B10" s="4" t="s">
        <v>144</v>
      </c>
      <c r="C10" s="9" t="s">
        <v>40</v>
      </c>
      <c r="D10" s="4" t="s">
        <v>105</v>
      </c>
      <c r="E10" s="13" t="s">
        <v>2</v>
      </c>
      <c r="F10" s="1">
        <v>4316039.6900000004</v>
      </c>
      <c r="G10" s="1">
        <v>2158019.84</v>
      </c>
      <c r="H10" s="1">
        <f>+G10</f>
        <v>2158019.84</v>
      </c>
      <c r="I10" s="21">
        <v>0</v>
      </c>
      <c r="J10" s="2">
        <v>0</v>
      </c>
      <c r="K10" s="2">
        <v>1980303.86</v>
      </c>
      <c r="L10" s="26">
        <f t="shared" si="0"/>
        <v>1980303.86</v>
      </c>
      <c r="M10" s="8"/>
      <c r="O10" s="49"/>
      <c r="P10" s="49"/>
      <c r="Q10" s="49"/>
      <c r="R10" s="49"/>
      <c r="S10" s="49"/>
      <c r="T10" s="49"/>
    </row>
    <row r="11" spans="1:20" ht="31.5" x14ac:dyDescent="0.25">
      <c r="A11" s="4">
        <v>5</v>
      </c>
      <c r="B11" s="4" t="s">
        <v>106</v>
      </c>
      <c r="C11" s="9" t="s">
        <v>41</v>
      </c>
      <c r="D11" s="4" t="s">
        <v>105</v>
      </c>
      <c r="E11" s="13" t="s">
        <v>27</v>
      </c>
      <c r="F11" s="1">
        <v>2326677.4</v>
      </c>
      <c r="G11" s="1">
        <v>888931.86</v>
      </c>
      <c r="H11" s="1">
        <v>888931.86</v>
      </c>
      <c r="I11" s="21">
        <v>0</v>
      </c>
      <c r="J11" s="2">
        <v>0</v>
      </c>
      <c r="K11" s="2">
        <v>883845.65</v>
      </c>
      <c r="L11" s="26">
        <f t="shared" si="0"/>
        <v>883845.65</v>
      </c>
      <c r="M11" s="8"/>
      <c r="O11" s="52"/>
      <c r="P11" s="49"/>
      <c r="Q11" s="49"/>
      <c r="R11" s="49"/>
      <c r="S11" s="49"/>
      <c r="T11" s="49"/>
    </row>
    <row r="12" spans="1:20" ht="63" x14ac:dyDescent="0.25">
      <c r="A12" s="4">
        <v>6</v>
      </c>
      <c r="B12" s="4" t="s">
        <v>106</v>
      </c>
      <c r="C12" s="9" t="s">
        <v>42</v>
      </c>
      <c r="D12" s="4" t="s">
        <v>105</v>
      </c>
      <c r="E12" s="13" t="s">
        <v>3</v>
      </c>
      <c r="F12" s="1">
        <v>713336</v>
      </c>
      <c r="G12" s="1">
        <v>354928.87</v>
      </c>
      <c r="H12" s="1">
        <v>354928.87</v>
      </c>
      <c r="I12" s="21">
        <v>0</v>
      </c>
      <c r="J12" s="2">
        <v>0</v>
      </c>
      <c r="K12" s="12">
        <v>354928.87</v>
      </c>
      <c r="L12" s="26">
        <f t="shared" si="0"/>
        <v>354928.87</v>
      </c>
      <c r="M12" s="8"/>
      <c r="O12" s="52"/>
      <c r="P12" s="49"/>
      <c r="Q12" s="49"/>
      <c r="R12" s="49"/>
      <c r="S12" s="49"/>
      <c r="T12" s="49"/>
    </row>
    <row r="13" spans="1:20" ht="31.5" x14ac:dyDescent="0.25">
      <c r="A13" s="4">
        <v>7</v>
      </c>
      <c r="B13" s="4" t="s">
        <v>107</v>
      </c>
      <c r="C13" s="9" t="s">
        <v>43</v>
      </c>
      <c r="D13" s="4" t="s">
        <v>105</v>
      </c>
      <c r="E13" s="13" t="s">
        <v>7</v>
      </c>
      <c r="F13" s="1">
        <v>1547582.9</v>
      </c>
      <c r="G13" s="1">
        <v>759429.82</v>
      </c>
      <c r="H13" s="1">
        <v>759429.82</v>
      </c>
      <c r="I13" s="21">
        <v>0</v>
      </c>
      <c r="J13" s="2">
        <v>0</v>
      </c>
      <c r="K13" s="2">
        <v>759383.17</v>
      </c>
      <c r="L13" s="26">
        <f t="shared" si="0"/>
        <v>759383.17</v>
      </c>
      <c r="M13" s="8"/>
      <c r="O13" s="53"/>
      <c r="P13" s="49"/>
      <c r="Q13" s="49"/>
      <c r="R13" s="49"/>
      <c r="S13" s="49"/>
      <c r="T13" s="49"/>
    </row>
    <row r="14" spans="1:20" ht="31.5" x14ac:dyDescent="0.25">
      <c r="A14" s="4">
        <v>8</v>
      </c>
      <c r="B14" s="4" t="s">
        <v>30</v>
      </c>
      <c r="C14" s="9" t="s">
        <v>33</v>
      </c>
      <c r="D14" s="4" t="s">
        <v>105</v>
      </c>
      <c r="E14" s="13" t="s">
        <v>34</v>
      </c>
      <c r="F14" s="2">
        <v>859238.82</v>
      </c>
      <c r="G14" s="1">
        <v>408502.33</v>
      </c>
      <c r="H14" s="1">
        <v>408502.33</v>
      </c>
      <c r="I14" s="21">
        <v>0</v>
      </c>
      <c r="J14" s="2">
        <v>0</v>
      </c>
      <c r="K14" s="2">
        <v>404813.96</v>
      </c>
      <c r="L14" s="26">
        <f t="shared" si="0"/>
        <v>404813.96</v>
      </c>
      <c r="M14" s="8"/>
      <c r="O14" s="53"/>
      <c r="P14" s="49"/>
      <c r="Q14" s="49"/>
      <c r="R14" s="49"/>
      <c r="S14" s="49"/>
      <c r="T14" s="49"/>
    </row>
    <row r="15" spans="1:20" ht="63" x14ac:dyDescent="0.25">
      <c r="A15" s="4">
        <v>9</v>
      </c>
      <c r="B15" s="4" t="s">
        <v>108</v>
      </c>
      <c r="C15" s="9" t="s">
        <v>44</v>
      </c>
      <c r="D15" s="4" t="s">
        <v>105</v>
      </c>
      <c r="E15" s="13" t="s">
        <v>12</v>
      </c>
      <c r="F15" s="1">
        <v>2822312.83</v>
      </c>
      <c r="G15" s="1">
        <v>683465.1</v>
      </c>
      <c r="H15" s="1">
        <v>683465.1</v>
      </c>
      <c r="I15" s="21">
        <v>0</v>
      </c>
      <c r="J15" s="2">
        <v>0</v>
      </c>
      <c r="K15" s="39">
        <v>680465.1</v>
      </c>
      <c r="L15" s="26">
        <f t="shared" si="0"/>
        <v>680465.1</v>
      </c>
      <c r="M15" s="8"/>
      <c r="O15" s="53"/>
      <c r="P15" s="49"/>
      <c r="Q15" s="49"/>
      <c r="R15" s="49"/>
      <c r="S15" s="49"/>
      <c r="T15" s="49"/>
    </row>
    <row r="16" spans="1:20" ht="47.25" x14ac:dyDescent="0.25">
      <c r="A16" s="4">
        <v>10</v>
      </c>
      <c r="B16" s="4" t="s">
        <v>241</v>
      </c>
      <c r="C16" s="9" t="s">
        <v>344</v>
      </c>
      <c r="D16" s="4" t="s">
        <v>105</v>
      </c>
      <c r="E16" s="13" t="s">
        <v>10</v>
      </c>
      <c r="F16" s="1">
        <v>570423.75</v>
      </c>
      <c r="G16" s="1">
        <v>227876.5</v>
      </c>
      <c r="H16" s="1">
        <f>+G16</f>
        <v>227876.5</v>
      </c>
      <c r="I16" s="21">
        <v>0</v>
      </c>
      <c r="J16" s="39">
        <v>0</v>
      </c>
      <c r="K16" s="39">
        <v>0</v>
      </c>
      <c r="L16" s="46">
        <v>0</v>
      </c>
      <c r="M16" s="42" t="s">
        <v>275</v>
      </c>
      <c r="O16" s="53"/>
      <c r="P16" s="49"/>
      <c r="Q16" s="49"/>
      <c r="R16" s="49"/>
      <c r="S16" s="49"/>
      <c r="T16" s="49"/>
    </row>
    <row r="17" spans="1:20" ht="31.5" x14ac:dyDescent="0.25">
      <c r="A17" s="4">
        <v>11</v>
      </c>
      <c r="B17" s="4" t="s">
        <v>144</v>
      </c>
      <c r="C17" s="9" t="s">
        <v>45</v>
      </c>
      <c r="D17" s="4" t="s">
        <v>105</v>
      </c>
      <c r="E17" s="13" t="s">
        <v>13</v>
      </c>
      <c r="F17" s="1">
        <v>138587.70000000001</v>
      </c>
      <c r="G17" s="1">
        <v>61978.77</v>
      </c>
      <c r="H17" s="1">
        <v>61978.77</v>
      </c>
      <c r="I17" s="21">
        <v>0</v>
      </c>
      <c r="J17" s="2">
        <v>0</v>
      </c>
      <c r="K17" s="2">
        <v>51170.85</v>
      </c>
      <c r="L17" s="26">
        <f t="shared" si="0"/>
        <v>51170.85</v>
      </c>
      <c r="M17" s="8"/>
      <c r="O17" s="52"/>
      <c r="P17" s="49"/>
      <c r="Q17" s="49"/>
      <c r="R17" s="49"/>
      <c r="S17" s="49"/>
      <c r="T17" s="49"/>
    </row>
    <row r="18" spans="1:20" ht="31.5" x14ac:dyDescent="0.25">
      <c r="A18" s="4">
        <v>12</v>
      </c>
      <c r="B18" s="4" t="s">
        <v>107</v>
      </c>
      <c r="C18" s="9" t="s">
        <v>46</v>
      </c>
      <c r="D18" s="4" t="s">
        <v>105</v>
      </c>
      <c r="E18" s="13" t="s">
        <v>8</v>
      </c>
      <c r="F18" s="1">
        <v>88857.8</v>
      </c>
      <c r="G18" s="1">
        <v>44002.55</v>
      </c>
      <c r="H18" s="1">
        <v>44002.55</v>
      </c>
      <c r="I18" s="21">
        <v>0</v>
      </c>
      <c r="J18" s="2">
        <v>0</v>
      </c>
      <c r="K18" s="12">
        <v>44002.55</v>
      </c>
      <c r="L18" s="26">
        <f t="shared" si="0"/>
        <v>44002.55</v>
      </c>
      <c r="M18" s="8"/>
      <c r="O18" s="52"/>
      <c r="P18" s="49"/>
      <c r="Q18" s="49"/>
      <c r="R18" s="49"/>
      <c r="S18" s="49"/>
      <c r="T18" s="49"/>
    </row>
    <row r="19" spans="1:20" ht="63" x14ac:dyDescent="0.25">
      <c r="A19" s="4">
        <v>13</v>
      </c>
      <c r="B19" s="4" t="s">
        <v>106</v>
      </c>
      <c r="C19" s="9" t="s">
        <v>47</v>
      </c>
      <c r="D19" s="4" t="s">
        <v>105</v>
      </c>
      <c r="E19" s="13" t="s">
        <v>10</v>
      </c>
      <c r="F19" s="1">
        <v>708171</v>
      </c>
      <c r="G19" s="1">
        <v>329595.8</v>
      </c>
      <c r="H19" s="1">
        <v>329595.8</v>
      </c>
      <c r="I19" s="21">
        <v>0</v>
      </c>
      <c r="J19" s="2">
        <v>0</v>
      </c>
      <c r="K19" s="2">
        <v>329595.8</v>
      </c>
      <c r="L19" s="26">
        <f t="shared" si="0"/>
        <v>329595.8</v>
      </c>
      <c r="M19" s="8"/>
      <c r="O19" s="52"/>
      <c r="P19" s="49"/>
      <c r="Q19" s="49"/>
      <c r="R19" s="49"/>
      <c r="S19" s="49"/>
      <c r="T19" s="49"/>
    </row>
    <row r="20" spans="1:20" ht="31.5" x14ac:dyDescent="0.25">
      <c r="A20" s="4">
        <v>14</v>
      </c>
      <c r="B20" s="4" t="s">
        <v>106</v>
      </c>
      <c r="C20" s="10" t="s">
        <v>48</v>
      </c>
      <c r="D20" s="4" t="s">
        <v>105</v>
      </c>
      <c r="E20" s="13" t="s">
        <v>10</v>
      </c>
      <c r="F20" s="1">
        <v>1494698.23</v>
      </c>
      <c r="G20" s="1">
        <v>729284.95</v>
      </c>
      <c r="H20" s="1">
        <v>729284.95</v>
      </c>
      <c r="I20" s="21">
        <v>0</v>
      </c>
      <c r="J20" s="12">
        <v>364642.47</v>
      </c>
      <c r="K20" s="2">
        <v>330733.36</v>
      </c>
      <c r="L20" s="26">
        <f t="shared" si="0"/>
        <v>695375.83</v>
      </c>
      <c r="M20" s="8"/>
      <c r="O20" s="54"/>
      <c r="P20" s="49"/>
      <c r="Q20" s="49"/>
      <c r="R20" s="49"/>
      <c r="S20" s="49"/>
      <c r="T20" s="49"/>
    </row>
    <row r="21" spans="1:20" ht="47.25" x14ac:dyDescent="0.25">
      <c r="A21" s="4">
        <v>15</v>
      </c>
      <c r="B21" s="4" t="s">
        <v>109</v>
      </c>
      <c r="C21" s="9" t="s">
        <v>49</v>
      </c>
      <c r="D21" s="4" t="s">
        <v>105</v>
      </c>
      <c r="E21" s="13" t="s">
        <v>9</v>
      </c>
      <c r="F21" s="1">
        <v>839037.3</v>
      </c>
      <c r="G21" s="1">
        <v>174084.2</v>
      </c>
      <c r="H21" s="1">
        <v>174084.2</v>
      </c>
      <c r="I21" s="21">
        <v>0</v>
      </c>
      <c r="J21" s="2">
        <v>0</v>
      </c>
      <c r="K21" s="2">
        <v>0</v>
      </c>
      <c r="L21" s="26">
        <f t="shared" si="0"/>
        <v>0</v>
      </c>
      <c r="M21" s="8" t="s">
        <v>275</v>
      </c>
      <c r="O21" s="54"/>
      <c r="P21" s="49"/>
      <c r="Q21" s="49"/>
      <c r="R21" s="49"/>
      <c r="S21" s="49"/>
      <c r="T21" s="49"/>
    </row>
    <row r="22" spans="1:20" ht="47.25" x14ac:dyDescent="0.25">
      <c r="A22" s="4">
        <v>16</v>
      </c>
      <c r="B22" s="4" t="s">
        <v>110</v>
      </c>
      <c r="C22" s="10" t="s">
        <v>50</v>
      </c>
      <c r="D22" s="4" t="s">
        <v>105</v>
      </c>
      <c r="E22" s="13" t="s">
        <v>36</v>
      </c>
      <c r="F22" s="2">
        <v>544684.21</v>
      </c>
      <c r="G22" s="1">
        <v>78467.33</v>
      </c>
      <c r="H22" s="1">
        <v>78467.33</v>
      </c>
      <c r="I22" s="21">
        <v>0</v>
      </c>
      <c r="J22" s="2">
        <v>0</v>
      </c>
      <c r="K22" s="2">
        <v>0</v>
      </c>
      <c r="L22" s="26">
        <f t="shared" si="0"/>
        <v>0</v>
      </c>
      <c r="M22" s="8" t="s">
        <v>275</v>
      </c>
      <c r="O22" s="54"/>
      <c r="P22" s="49"/>
      <c r="Q22" s="49"/>
      <c r="R22" s="49"/>
      <c r="S22" s="49"/>
      <c r="T22" s="49"/>
    </row>
    <row r="23" spans="1:20" ht="31.5" x14ac:dyDescent="0.25">
      <c r="A23" s="4">
        <v>17</v>
      </c>
      <c r="B23" s="4" t="s">
        <v>111</v>
      </c>
      <c r="C23" s="10" t="s">
        <v>51</v>
      </c>
      <c r="D23" s="4" t="s">
        <v>105</v>
      </c>
      <c r="E23" s="13" t="s">
        <v>11</v>
      </c>
      <c r="F23" s="39">
        <v>15835524.6</v>
      </c>
      <c r="G23" s="39">
        <v>7917762.2999999998</v>
      </c>
      <c r="H23" s="39">
        <f>+G23</f>
        <v>7917762.2999999998</v>
      </c>
      <c r="I23" s="21">
        <v>0</v>
      </c>
      <c r="J23" s="12">
        <v>3800000</v>
      </c>
      <c r="K23" s="2">
        <v>0</v>
      </c>
      <c r="L23" s="26">
        <f t="shared" si="0"/>
        <v>3800000</v>
      </c>
      <c r="M23" s="8"/>
      <c r="O23" s="54"/>
      <c r="P23" s="49"/>
      <c r="Q23" s="49"/>
      <c r="R23" s="49"/>
      <c r="S23" s="49"/>
      <c r="T23" s="49"/>
    </row>
    <row r="24" spans="1:20" ht="47.25" x14ac:dyDescent="0.25">
      <c r="A24" s="4">
        <v>18</v>
      </c>
      <c r="B24" s="4" t="s">
        <v>32</v>
      </c>
      <c r="C24" s="9" t="s">
        <v>52</v>
      </c>
      <c r="D24" s="4" t="s">
        <v>105</v>
      </c>
      <c r="E24" s="13" t="s">
        <v>23</v>
      </c>
      <c r="F24" s="1">
        <v>709218</v>
      </c>
      <c r="G24" s="1">
        <v>354109</v>
      </c>
      <c r="H24" s="1">
        <v>354109</v>
      </c>
      <c r="I24" s="21">
        <v>0</v>
      </c>
      <c r="J24" s="2">
        <v>0</v>
      </c>
      <c r="K24" s="12">
        <v>354109</v>
      </c>
      <c r="L24" s="26">
        <f t="shared" si="0"/>
        <v>354109</v>
      </c>
      <c r="M24" s="8"/>
      <c r="O24" s="52"/>
      <c r="P24" s="49"/>
      <c r="Q24" s="49"/>
      <c r="R24" s="49"/>
      <c r="S24" s="49"/>
      <c r="T24" s="49"/>
    </row>
    <row r="25" spans="1:20" ht="126" x14ac:dyDescent="0.25">
      <c r="A25" s="4">
        <v>19</v>
      </c>
      <c r="B25" s="4" t="s">
        <v>29</v>
      </c>
      <c r="C25" s="9" t="s">
        <v>53</v>
      </c>
      <c r="D25" s="4" t="s">
        <v>105</v>
      </c>
      <c r="E25" s="13" t="s">
        <v>112</v>
      </c>
      <c r="F25" s="1">
        <v>647320.44999999995</v>
      </c>
      <c r="G25" s="1">
        <v>222782.23</v>
      </c>
      <c r="H25" s="1">
        <v>222782.23</v>
      </c>
      <c r="I25" s="21">
        <v>0</v>
      </c>
      <c r="J25" s="2">
        <v>0</v>
      </c>
      <c r="K25" s="2">
        <v>222782.23</v>
      </c>
      <c r="L25" s="26">
        <f t="shared" si="0"/>
        <v>222782.23</v>
      </c>
      <c r="M25" s="8"/>
      <c r="O25" s="53"/>
      <c r="P25" s="49"/>
      <c r="Q25" s="49"/>
      <c r="R25" s="49"/>
      <c r="S25" s="49"/>
      <c r="T25" s="49"/>
    </row>
    <row r="26" spans="1:20" ht="31.5" x14ac:dyDescent="0.25">
      <c r="A26" s="4">
        <v>20</v>
      </c>
      <c r="B26" s="4" t="s">
        <v>107</v>
      </c>
      <c r="C26" s="10" t="s">
        <v>54</v>
      </c>
      <c r="D26" s="4" t="s">
        <v>105</v>
      </c>
      <c r="E26" s="13" t="s">
        <v>14</v>
      </c>
      <c r="F26" s="1">
        <v>7291296.9299999997</v>
      </c>
      <c r="G26" s="1">
        <v>3044219.72</v>
      </c>
      <c r="H26" s="1">
        <v>3044219.72</v>
      </c>
      <c r="I26" s="21">
        <v>0</v>
      </c>
      <c r="J26" s="2">
        <v>0</v>
      </c>
      <c r="K26" s="2">
        <v>3032854.73</v>
      </c>
      <c r="L26" s="26">
        <f t="shared" si="0"/>
        <v>3032854.73</v>
      </c>
      <c r="M26" s="8"/>
      <c r="O26" s="54"/>
      <c r="P26" s="49"/>
      <c r="Q26" s="49"/>
      <c r="R26" s="49"/>
      <c r="S26" s="49"/>
      <c r="T26" s="49"/>
    </row>
    <row r="27" spans="1:20" ht="63" x14ac:dyDescent="0.25">
      <c r="A27" s="4">
        <v>21</v>
      </c>
      <c r="B27" s="4" t="s">
        <v>106</v>
      </c>
      <c r="C27" s="10" t="s">
        <v>55</v>
      </c>
      <c r="D27" s="4" t="s">
        <v>105</v>
      </c>
      <c r="E27" s="13" t="s">
        <v>4</v>
      </c>
      <c r="F27" s="1">
        <v>608856.64</v>
      </c>
      <c r="G27" s="1">
        <v>254447.07</v>
      </c>
      <c r="H27" s="1">
        <v>254447.07</v>
      </c>
      <c r="I27" s="21">
        <v>0</v>
      </c>
      <c r="J27" s="2">
        <v>0</v>
      </c>
      <c r="K27" s="2">
        <v>0</v>
      </c>
      <c r="L27" s="26">
        <f t="shared" si="0"/>
        <v>0</v>
      </c>
      <c r="M27" s="8"/>
      <c r="O27" s="54"/>
      <c r="P27" s="49"/>
      <c r="Q27" s="49"/>
      <c r="R27" s="49"/>
      <c r="S27" s="49"/>
      <c r="T27" s="49"/>
    </row>
    <row r="28" spans="1:20" ht="31.5" x14ac:dyDescent="0.25">
      <c r="A28" s="4">
        <v>22</v>
      </c>
      <c r="B28" s="4" t="s">
        <v>31</v>
      </c>
      <c r="C28" s="10" t="s">
        <v>56</v>
      </c>
      <c r="D28" s="4" t="s">
        <v>105</v>
      </c>
      <c r="E28" s="13" t="s">
        <v>5</v>
      </c>
      <c r="F28" s="1">
        <v>4874151.59</v>
      </c>
      <c r="G28" s="1">
        <v>1439152.4</v>
      </c>
      <c r="H28" s="1">
        <v>1439152.4</v>
      </c>
      <c r="I28" s="21">
        <v>0</v>
      </c>
      <c r="J28" s="12">
        <v>719576.2</v>
      </c>
      <c r="K28" s="2">
        <v>521733.52</v>
      </c>
      <c r="L28" s="26">
        <f t="shared" si="0"/>
        <v>1241309.72</v>
      </c>
      <c r="M28" s="8"/>
      <c r="O28" s="54"/>
      <c r="P28" s="49"/>
      <c r="Q28" s="49"/>
      <c r="R28" s="49"/>
      <c r="S28" s="49"/>
      <c r="T28" s="49"/>
    </row>
    <row r="29" spans="1:20" ht="31.5" x14ac:dyDescent="0.25">
      <c r="A29" s="4">
        <v>23</v>
      </c>
      <c r="B29" s="4" t="s">
        <v>30</v>
      </c>
      <c r="C29" s="9" t="s">
        <v>57</v>
      </c>
      <c r="D29" s="4" t="s">
        <v>105</v>
      </c>
      <c r="E29" s="13" t="s">
        <v>6</v>
      </c>
      <c r="F29" s="1">
        <v>651513.76</v>
      </c>
      <c r="G29" s="1">
        <v>298545.08</v>
      </c>
      <c r="H29" s="1">
        <v>298545.08</v>
      </c>
      <c r="I29" s="21">
        <v>0</v>
      </c>
      <c r="J29" s="2">
        <v>0</v>
      </c>
      <c r="K29" s="2">
        <v>226659.94</v>
      </c>
      <c r="L29" s="26">
        <f t="shared" si="0"/>
        <v>226659.94</v>
      </c>
      <c r="M29" s="8"/>
      <c r="O29" s="52"/>
      <c r="P29" s="49"/>
      <c r="Q29" s="49"/>
      <c r="R29" s="49"/>
      <c r="S29" s="49"/>
      <c r="T29" s="49"/>
    </row>
    <row r="30" spans="1:20" ht="47.25" x14ac:dyDescent="0.25">
      <c r="A30" s="4">
        <v>24</v>
      </c>
      <c r="B30" s="4" t="s">
        <v>107</v>
      </c>
      <c r="C30" s="9" t="s">
        <v>58</v>
      </c>
      <c r="D30" s="4" t="s">
        <v>105</v>
      </c>
      <c r="E30" s="13" t="s">
        <v>37</v>
      </c>
      <c r="F30" s="2">
        <v>2617983.42</v>
      </c>
      <c r="G30" s="1">
        <v>925723.9</v>
      </c>
      <c r="H30" s="1">
        <v>925723.9</v>
      </c>
      <c r="I30" s="21">
        <v>0</v>
      </c>
      <c r="J30" s="2">
        <v>0</v>
      </c>
      <c r="K30" s="2">
        <f>533789+209187.34</f>
        <v>742976.34</v>
      </c>
      <c r="L30" s="26">
        <f t="shared" si="0"/>
        <v>742976.34</v>
      </c>
      <c r="M30" s="8"/>
      <c r="O30" s="52"/>
      <c r="P30" s="49"/>
      <c r="Q30" s="49"/>
      <c r="R30" s="49"/>
      <c r="S30" s="49"/>
      <c r="T30" s="49"/>
    </row>
    <row r="31" spans="1:20" ht="47.25" x14ac:dyDescent="0.25">
      <c r="A31" s="4">
        <v>25</v>
      </c>
      <c r="B31" s="4" t="s">
        <v>113</v>
      </c>
      <c r="C31" s="10" t="s">
        <v>59</v>
      </c>
      <c r="D31" s="4" t="s">
        <v>105</v>
      </c>
      <c r="E31" s="13" t="s">
        <v>15</v>
      </c>
      <c r="F31" s="1">
        <v>2853449.15</v>
      </c>
      <c r="G31" s="1">
        <v>1270718.33</v>
      </c>
      <c r="H31" s="1">
        <v>1270718.33</v>
      </c>
      <c r="I31" s="21">
        <v>0</v>
      </c>
      <c r="J31" s="2">
        <v>0</v>
      </c>
      <c r="K31" s="2">
        <v>0</v>
      </c>
      <c r="L31" s="26">
        <f t="shared" si="0"/>
        <v>0</v>
      </c>
      <c r="M31" s="8" t="s">
        <v>275</v>
      </c>
      <c r="O31" s="52"/>
      <c r="P31" s="49"/>
      <c r="Q31" s="49"/>
      <c r="R31" s="49"/>
      <c r="S31" s="49"/>
      <c r="T31" s="49"/>
    </row>
    <row r="32" spans="1:20" ht="45.75" customHeight="1" x14ac:dyDescent="0.25">
      <c r="A32" s="4">
        <v>26</v>
      </c>
      <c r="B32" s="4" t="s">
        <v>30</v>
      </c>
      <c r="C32" s="9" t="s">
        <v>60</v>
      </c>
      <c r="D32" s="4" t="s">
        <v>105</v>
      </c>
      <c r="E32" s="13" t="s">
        <v>17</v>
      </c>
      <c r="F32" s="2">
        <v>509760.56</v>
      </c>
      <c r="G32" s="2">
        <v>254433.96</v>
      </c>
      <c r="H32" s="2">
        <v>254433.96</v>
      </c>
      <c r="I32" s="2">
        <v>0</v>
      </c>
      <c r="J32" s="2">
        <v>0</v>
      </c>
      <c r="K32" s="2">
        <v>252309.82</v>
      </c>
      <c r="L32" s="26">
        <f t="shared" si="0"/>
        <v>252309.82</v>
      </c>
      <c r="M32" s="8"/>
      <c r="O32" s="53"/>
      <c r="P32" s="49"/>
      <c r="Q32" s="49"/>
      <c r="R32" s="49"/>
      <c r="S32" s="49"/>
      <c r="T32" s="49"/>
    </row>
    <row r="33" spans="1:20" ht="47.25" x14ac:dyDescent="0.25">
      <c r="A33" s="4">
        <v>27</v>
      </c>
      <c r="B33" s="4" t="s">
        <v>114</v>
      </c>
      <c r="C33" s="10" t="s">
        <v>35</v>
      </c>
      <c r="D33" s="4" t="s">
        <v>105</v>
      </c>
      <c r="E33" s="13" t="s">
        <v>272</v>
      </c>
      <c r="F33" s="2">
        <v>893955</v>
      </c>
      <c r="G33" s="2">
        <v>349458.29</v>
      </c>
      <c r="H33" s="2">
        <v>349458.29</v>
      </c>
      <c r="I33" s="2">
        <v>0</v>
      </c>
      <c r="J33" s="2">
        <v>0</v>
      </c>
      <c r="K33" s="2">
        <v>0</v>
      </c>
      <c r="L33" s="26">
        <f t="shared" si="0"/>
        <v>0</v>
      </c>
      <c r="M33" s="8" t="s">
        <v>275</v>
      </c>
      <c r="O33" s="53"/>
      <c r="P33" s="49"/>
      <c r="Q33" s="49"/>
      <c r="R33" s="49"/>
      <c r="S33" s="49"/>
      <c r="T33" s="49"/>
    </row>
    <row r="34" spans="1:20" ht="47.25" x14ac:dyDescent="0.25">
      <c r="A34" s="4">
        <v>28</v>
      </c>
      <c r="B34" s="4" t="s">
        <v>32</v>
      </c>
      <c r="C34" s="9" t="s">
        <v>61</v>
      </c>
      <c r="D34" s="4" t="s">
        <v>105</v>
      </c>
      <c r="E34" s="13" t="s">
        <v>19</v>
      </c>
      <c r="F34" s="2">
        <v>8138214.4900000002</v>
      </c>
      <c r="G34" s="2">
        <v>3546077.72</v>
      </c>
      <c r="H34" s="2">
        <v>3546077.72</v>
      </c>
      <c r="I34" s="2">
        <v>0</v>
      </c>
      <c r="J34" s="2">
        <v>0</v>
      </c>
      <c r="K34" s="2">
        <v>0</v>
      </c>
      <c r="L34" s="26">
        <f t="shared" si="0"/>
        <v>0</v>
      </c>
      <c r="M34" s="8"/>
      <c r="O34" s="53"/>
      <c r="P34" s="49"/>
      <c r="Q34" s="49"/>
      <c r="R34" s="49"/>
      <c r="S34" s="49"/>
      <c r="T34" s="49"/>
    </row>
    <row r="35" spans="1:20" x14ac:dyDescent="0.25">
      <c r="A35" s="4">
        <v>29</v>
      </c>
      <c r="B35" s="4" t="s">
        <v>30</v>
      </c>
      <c r="C35" s="10" t="s">
        <v>62</v>
      </c>
      <c r="D35" s="4" t="s">
        <v>105</v>
      </c>
      <c r="E35" s="13" t="s">
        <v>16</v>
      </c>
      <c r="F35" s="2">
        <v>163680.04</v>
      </c>
      <c r="G35" s="2">
        <v>81839.759999999995</v>
      </c>
      <c r="H35" s="2">
        <v>81839.759999999995</v>
      </c>
      <c r="I35" s="2">
        <v>0</v>
      </c>
      <c r="J35" s="2">
        <v>0</v>
      </c>
      <c r="K35" s="2">
        <v>79523.899999999994</v>
      </c>
      <c r="L35" s="26">
        <f t="shared" si="0"/>
        <v>79523.899999999994</v>
      </c>
      <c r="M35" s="8"/>
      <c r="O35" s="55"/>
      <c r="P35" s="49"/>
      <c r="Q35" s="49"/>
      <c r="R35" s="49"/>
      <c r="S35" s="49"/>
      <c r="T35" s="49"/>
    </row>
    <row r="36" spans="1:20" ht="47.25" x14ac:dyDescent="0.25">
      <c r="A36" s="4">
        <v>30</v>
      </c>
      <c r="B36" s="4" t="s">
        <v>114</v>
      </c>
      <c r="C36" s="10" t="s">
        <v>63</v>
      </c>
      <c r="D36" s="4" t="s">
        <v>105</v>
      </c>
      <c r="E36" s="13" t="s">
        <v>20</v>
      </c>
      <c r="F36" s="2">
        <v>172858</v>
      </c>
      <c r="G36" s="2">
        <v>103821.97</v>
      </c>
      <c r="H36" s="2">
        <v>103821.97</v>
      </c>
      <c r="I36" s="2">
        <v>0</v>
      </c>
      <c r="J36" s="12">
        <v>0</v>
      </c>
      <c r="K36" s="2">
        <v>0</v>
      </c>
      <c r="L36" s="26">
        <f t="shared" si="0"/>
        <v>0</v>
      </c>
      <c r="M36" s="8" t="s">
        <v>275</v>
      </c>
      <c r="O36" s="55"/>
      <c r="P36" s="49"/>
      <c r="Q36" s="49"/>
      <c r="R36" s="49"/>
      <c r="S36" s="49"/>
      <c r="T36" s="49"/>
    </row>
    <row r="37" spans="1:20" ht="31.5" x14ac:dyDescent="0.25">
      <c r="A37" s="4">
        <v>31</v>
      </c>
      <c r="B37" s="4" t="s">
        <v>116</v>
      </c>
      <c r="C37" s="11" t="s">
        <v>64</v>
      </c>
      <c r="D37" s="4" t="s">
        <v>105</v>
      </c>
      <c r="E37" s="13" t="s">
        <v>115</v>
      </c>
      <c r="F37" s="2">
        <v>1596387.5</v>
      </c>
      <c r="G37" s="2">
        <v>117024.6</v>
      </c>
      <c r="H37" s="2">
        <v>117024.6</v>
      </c>
      <c r="I37" s="2">
        <v>0</v>
      </c>
      <c r="J37" s="12">
        <v>58512.3</v>
      </c>
      <c r="K37" s="2">
        <v>0</v>
      </c>
      <c r="L37" s="26">
        <f t="shared" si="0"/>
        <v>58512.3</v>
      </c>
      <c r="M37" s="8"/>
      <c r="O37" s="55"/>
      <c r="P37" s="49"/>
      <c r="Q37" s="49"/>
      <c r="R37" s="49"/>
      <c r="S37" s="49"/>
      <c r="T37" s="49"/>
    </row>
    <row r="38" spans="1:20" ht="51.75" customHeight="1" x14ac:dyDescent="0.25">
      <c r="A38" s="4">
        <v>32</v>
      </c>
      <c r="B38" s="5" t="s">
        <v>30</v>
      </c>
      <c r="C38" s="9" t="s">
        <v>65</v>
      </c>
      <c r="D38" s="4" t="s">
        <v>105</v>
      </c>
      <c r="E38" s="8" t="s">
        <v>18</v>
      </c>
      <c r="F38" s="2">
        <v>917522.46</v>
      </c>
      <c r="G38" s="2">
        <v>458974.52</v>
      </c>
      <c r="H38" s="2">
        <v>458974.52</v>
      </c>
      <c r="I38" s="2">
        <v>0</v>
      </c>
      <c r="J38" s="2">
        <v>0</v>
      </c>
      <c r="K38" s="2">
        <v>457131.99</v>
      </c>
      <c r="L38" s="26">
        <f t="shared" si="0"/>
        <v>457131.99</v>
      </c>
      <c r="M38" s="8"/>
      <c r="O38" s="56"/>
      <c r="P38" s="49"/>
      <c r="Q38" s="49"/>
      <c r="R38" s="49"/>
      <c r="S38" s="49"/>
      <c r="T38" s="49"/>
    </row>
    <row r="39" spans="1:20" x14ac:dyDescent="0.25">
      <c r="A39" s="78" t="s">
        <v>21</v>
      </c>
      <c r="B39" s="78"/>
      <c r="C39" s="78"/>
      <c r="D39" s="36">
        <v>32</v>
      </c>
      <c r="E39" s="6"/>
      <c r="F39" s="7">
        <f>SUM(F7:F38)</f>
        <v>68443227.870000005</v>
      </c>
      <c r="G39" s="7">
        <f>SUM(G7:G38)</f>
        <v>29018865.379999995</v>
      </c>
      <c r="H39" s="7">
        <f>SUM(H7:H38)</f>
        <v>29018865.379999995</v>
      </c>
      <c r="I39" s="7">
        <f t="shared" ref="I39:J39" si="1">SUM(I7:I38)</f>
        <v>0</v>
      </c>
      <c r="J39" s="7">
        <f t="shared" si="1"/>
        <v>5350021.1100000003</v>
      </c>
      <c r="K39" s="7">
        <f>SUM(K7:K38)</f>
        <v>12777974.6</v>
      </c>
      <c r="L39" s="7">
        <f>SUM(L7:L38)</f>
        <v>18127995.709999997</v>
      </c>
      <c r="M39" s="8"/>
      <c r="O39" s="56"/>
      <c r="P39" s="49"/>
      <c r="Q39" s="49"/>
      <c r="R39" s="49"/>
      <c r="S39" s="49"/>
      <c r="T39" s="49"/>
    </row>
    <row r="40" spans="1:20" ht="31.5" x14ac:dyDescent="0.2">
      <c r="A40" s="22">
        <v>33</v>
      </c>
      <c r="B40" s="5" t="s">
        <v>30</v>
      </c>
      <c r="C40" s="14" t="s">
        <v>66</v>
      </c>
      <c r="D40" s="22" t="s">
        <v>117</v>
      </c>
      <c r="E40" s="13" t="s">
        <v>118</v>
      </c>
      <c r="F40" s="2">
        <v>441872.13</v>
      </c>
      <c r="G40" s="12">
        <v>84571.49</v>
      </c>
      <c r="H40" s="12">
        <v>84571.49</v>
      </c>
      <c r="I40" s="2">
        <v>0</v>
      </c>
      <c r="J40" s="2">
        <v>0</v>
      </c>
      <c r="K40" s="2">
        <v>82243.490000000005</v>
      </c>
      <c r="L40" s="26">
        <f t="shared" si="0"/>
        <v>82243.490000000005</v>
      </c>
      <c r="M40" s="8"/>
      <c r="O40" s="57"/>
      <c r="P40" s="49"/>
      <c r="Q40" s="49"/>
      <c r="R40" s="49"/>
      <c r="S40" s="49"/>
      <c r="T40" s="49"/>
    </row>
    <row r="41" spans="1:20" ht="31.5" x14ac:dyDescent="0.2">
      <c r="A41" s="22">
        <v>34</v>
      </c>
      <c r="B41" s="5" t="s">
        <v>109</v>
      </c>
      <c r="C41" s="15" t="s">
        <v>67</v>
      </c>
      <c r="D41" s="22" t="s">
        <v>117</v>
      </c>
      <c r="E41" s="8" t="s">
        <v>119</v>
      </c>
      <c r="F41" s="16">
        <v>504375</v>
      </c>
      <c r="G41" s="12">
        <v>198900</v>
      </c>
      <c r="H41" s="12">
        <v>198900</v>
      </c>
      <c r="I41" s="2">
        <v>0</v>
      </c>
      <c r="J41" s="2">
        <v>0</v>
      </c>
      <c r="K41" s="2">
        <v>198900</v>
      </c>
      <c r="L41" s="26">
        <f t="shared" si="0"/>
        <v>198900</v>
      </c>
      <c r="M41" s="8"/>
      <c r="O41" s="58"/>
      <c r="P41" s="49"/>
      <c r="Q41" s="49"/>
      <c r="R41" s="49"/>
      <c r="S41" s="49"/>
      <c r="T41" s="49"/>
    </row>
    <row r="42" spans="1:20" ht="47.25" x14ac:dyDescent="0.2">
      <c r="A42" s="22">
        <v>35</v>
      </c>
      <c r="B42" s="5" t="s">
        <v>121</v>
      </c>
      <c r="C42" s="8" t="s">
        <v>68</v>
      </c>
      <c r="D42" s="22" t="s">
        <v>117</v>
      </c>
      <c r="E42" s="13" t="s">
        <v>120</v>
      </c>
      <c r="F42" s="2">
        <v>1506094</v>
      </c>
      <c r="G42" s="12">
        <v>602358.6</v>
      </c>
      <c r="H42" s="12">
        <v>602358.6</v>
      </c>
      <c r="I42" s="2">
        <v>0</v>
      </c>
      <c r="J42" s="2">
        <v>0</v>
      </c>
      <c r="K42" s="2">
        <v>602358.6</v>
      </c>
      <c r="L42" s="26">
        <f t="shared" si="0"/>
        <v>602358.6</v>
      </c>
      <c r="M42" s="8"/>
      <c r="O42" s="59"/>
      <c r="P42" s="49"/>
      <c r="Q42" s="49"/>
      <c r="R42" s="49"/>
      <c r="S42" s="49"/>
      <c r="T42" s="49"/>
    </row>
    <row r="43" spans="1:20" ht="47.25" x14ac:dyDescent="0.2">
      <c r="A43" s="44">
        <v>36</v>
      </c>
      <c r="B43" s="5" t="s">
        <v>30</v>
      </c>
      <c r="C43" s="8" t="s">
        <v>69</v>
      </c>
      <c r="D43" s="22" t="s">
        <v>117</v>
      </c>
      <c r="E43" s="13" t="s">
        <v>122</v>
      </c>
      <c r="F43" s="2">
        <v>527656.74</v>
      </c>
      <c r="G43" s="12">
        <v>210132.95</v>
      </c>
      <c r="H43" s="12">
        <v>210132.95</v>
      </c>
      <c r="I43" s="2">
        <v>0</v>
      </c>
      <c r="J43" s="2">
        <v>0</v>
      </c>
      <c r="K43" s="2">
        <v>210132.95</v>
      </c>
      <c r="L43" s="26">
        <f t="shared" si="0"/>
        <v>210132.95</v>
      </c>
      <c r="M43" s="8"/>
      <c r="O43" s="59"/>
      <c r="P43" s="49"/>
      <c r="Q43" s="49"/>
      <c r="R43" s="49"/>
      <c r="S43" s="49"/>
      <c r="T43" s="49"/>
    </row>
    <row r="44" spans="1:20" ht="31.5" x14ac:dyDescent="0.2">
      <c r="A44" s="44">
        <v>37</v>
      </c>
      <c r="B44" s="5" t="s">
        <v>106</v>
      </c>
      <c r="C44" s="14" t="s">
        <v>70</v>
      </c>
      <c r="D44" s="22" t="s">
        <v>117</v>
      </c>
      <c r="E44" s="8" t="s">
        <v>123</v>
      </c>
      <c r="F44" s="2">
        <v>3707524.3699999996</v>
      </c>
      <c r="G44" s="12">
        <v>1274344.3899999999</v>
      </c>
      <c r="H44" s="12">
        <v>1274344.3899999999</v>
      </c>
      <c r="I44" s="2">
        <v>0</v>
      </c>
      <c r="J44" s="2">
        <v>0</v>
      </c>
      <c r="K44" s="2">
        <v>1262448.52</v>
      </c>
      <c r="L44" s="26">
        <f t="shared" si="0"/>
        <v>1262448.52</v>
      </c>
      <c r="M44" s="8"/>
      <c r="O44" s="59"/>
      <c r="P44" s="49"/>
      <c r="Q44" s="49"/>
      <c r="R44" s="49"/>
      <c r="S44" s="49"/>
      <c r="T44" s="49"/>
    </row>
    <row r="45" spans="1:20" ht="47.25" x14ac:dyDescent="0.2">
      <c r="A45" s="44">
        <v>38</v>
      </c>
      <c r="B45" s="5" t="s">
        <v>32</v>
      </c>
      <c r="C45" s="8" t="s">
        <v>71</v>
      </c>
      <c r="D45" s="22" t="s">
        <v>117</v>
      </c>
      <c r="E45" s="8" t="s">
        <v>129</v>
      </c>
      <c r="F45" s="2">
        <v>306475.63</v>
      </c>
      <c r="G45" s="12">
        <v>120899.5</v>
      </c>
      <c r="H45" s="12">
        <v>120899.5</v>
      </c>
      <c r="I45" s="2">
        <v>0</v>
      </c>
      <c r="J45" s="2">
        <v>0</v>
      </c>
      <c r="K45" s="2">
        <v>120899.5</v>
      </c>
      <c r="L45" s="26">
        <f t="shared" si="0"/>
        <v>120899.5</v>
      </c>
      <c r="M45" s="8"/>
      <c r="O45" s="59"/>
      <c r="P45" s="49"/>
      <c r="Q45" s="49"/>
      <c r="R45" s="49"/>
      <c r="S45" s="49"/>
      <c r="T45" s="49"/>
    </row>
    <row r="46" spans="1:20" ht="47.25" x14ac:dyDescent="0.2">
      <c r="A46" s="44">
        <v>39</v>
      </c>
      <c r="B46" s="5" t="s">
        <v>111</v>
      </c>
      <c r="C46" s="8" t="s">
        <v>72</v>
      </c>
      <c r="D46" s="22" t="s">
        <v>117</v>
      </c>
      <c r="E46" s="8" t="s">
        <v>125</v>
      </c>
      <c r="F46" s="2">
        <v>460323.75</v>
      </c>
      <c r="G46" s="12">
        <v>178874.5</v>
      </c>
      <c r="H46" s="12">
        <v>178874.5</v>
      </c>
      <c r="I46" s="2">
        <v>0</v>
      </c>
      <c r="J46" s="2">
        <v>0</v>
      </c>
      <c r="K46" s="2">
        <v>178874.5</v>
      </c>
      <c r="L46" s="26">
        <f t="shared" si="0"/>
        <v>178874.5</v>
      </c>
      <c r="M46" s="8"/>
      <c r="O46" s="59"/>
      <c r="P46" s="49"/>
      <c r="Q46" s="49"/>
      <c r="R46" s="49"/>
      <c r="S46" s="49"/>
      <c r="T46" s="49"/>
    </row>
    <row r="47" spans="1:20" ht="31.5" x14ac:dyDescent="0.2">
      <c r="A47" s="44">
        <v>40</v>
      </c>
      <c r="B47" s="5" t="s">
        <v>29</v>
      </c>
      <c r="C47" s="14" t="s">
        <v>73</v>
      </c>
      <c r="D47" s="22" t="s">
        <v>117</v>
      </c>
      <c r="E47" s="8" t="s">
        <v>126</v>
      </c>
      <c r="F47" s="2">
        <v>147597.5</v>
      </c>
      <c r="G47" s="12">
        <v>56719.15</v>
      </c>
      <c r="H47" s="12">
        <v>56719.15</v>
      </c>
      <c r="I47" s="2">
        <v>0</v>
      </c>
      <c r="J47" s="2">
        <v>0</v>
      </c>
      <c r="K47" s="2">
        <v>56719.14</v>
      </c>
      <c r="L47" s="26">
        <f t="shared" si="0"/>
        <v>56719.14</v>
      </c>
      <c r="M47" s="8"/>
      <c r="O47" s="57"/>
      <c r="P47" s="49"/>
      <c r="Q47" s="49"/>
      <c r="R47" s="49"/>
      <c r="S47" s="49"/>
      <c r="T47" s="49"/>
    </row>
    <row r="48" spans="1:20" ht="78.75" x14ac:dyDescent="0.2">
      <c r="A48" s="44">
        <v>41</v>
      </c>
      <c r="B48" s="5" t="s">
        <v>128</v>
      </c>
      <c r="C48" s="8" t="s">
        <v>74</v>
      </c>
      <c r="D48" s="22" t="s">
        <v>117</v>
      </c>
      <c r="E48" s="8" t="s">
        <v>127</v>
      </c>
      <c r="F48" s="2">
        <v>746206.25</v>
      </c>
      <c r="G48" s="12">
        <v>286868.57</v>
      </c>
      <c r="H48" s="12">
        <v>286868.57</v>
      </c>
      <c r="I48" s="2">
        <v>0</v>
      </c>
      <c r="J48" s="2">
        <v>0</v>
      </c>
      <c r="K48" s="2">
        <v>286868.57</v>
      </c>
      <c r="L48" s="26">
        <f t="shared" si="0"/>
        <v>286868.57</v>
      </c>
      <c r="M48" s="8"/>
      <c r="O48" s="59"/>
      <c r="P48" s="49"/>
      <c r="Q48" s="49"/>
      <c r="R48" s="49"/>
      <c r="S48" s="49"/>
      <c r="T48" s="49"/>
    </row>
    <row r="49" spans="1:20" ht="31.5" x14ac:dyDescent="0.2">
      <c r="A49" s="44">
        <v>42</v>
      </c>
      <c r="B49" s="5" t="s">
        <v>109</v>
      </c>
      <c r="C49" s="8" t="s">
        <v>75</v>
      </c>
      <c r="D49" s="22" t="s">
        <v>117</v>
      </c>
      <c r="E49" s="8" t="s">
        <v>129</v>
      </c>
      <c r="F49" s="2">
        <v>1786510.1300000001</v>
      </c>
      <c r="G49" s="12">
        <v>701287.05</v>
      </c>
      <c r="H49" s="12">
        <v>701287.05</v>
      </c>
      <c r="I49" s="2">
        <v>0</v>
      </c>
      <c r="J49" s="2">
        <v>0</v>
      </c>
      <c r="K49" s="2">
        <v>701287.05</v>
      </c>
      <c r="L49" s="26">
        <f t="shared" si="0"/>
        <v>701287.05</v>
      </c>
      <c r="M49" s="8"/>
      <c r="O49" s="59"/>
      <c r="P49" s="49"/>
      <c r="Q49" s="49"/>
      <c r="R49" s="49"/>
      <c r="S49" s="49"/>
      <c r="T49" s="49"/>
    </row>
    <row r="50" spans="1:20" ht="63" x14ac:dyDescent="0.2">
      <c r="A50" s="44">
        <v>43</v>
      </c>
      <c r="B50" s="5" t="s">
        <v>107</v>
      </c>
      <c r="C50" s="8" t="s">
        <v>76</v>
      </c>
      <c r="D50" s="22" t="s">
        <v>117</v>
      </c>
      <c r="E50" s="8" t="s">
        <v>130</v>
      </c>
      <c r="F50" s="2">
        <v>408708.5</v>
      </c>
      <c r="G50" s="12">
        <v>161525.75</v>
      </c>
      <c r="H50" s="12">
        <v>161525.75</v>
      </c>
      <c r="I50" s="2">
        <v>0</v>
      </c>
      <c r="J50" s="2">
        <v>0</v>
      </c>
      <c r="K50" s="2">
        <v>156725.75</v>
      </c>
      <c r="L50" s="26">
        <f t="shared" si="0"/>
        <v>156725.75</v>
      </c>
      <c r="M50" s="8"/>
      <c r="O50" s="59"/>
      <c r="P50" s="49"/>
      <c r="Q50" s="49"/>
      <c r="R50" s="49"/>
      <c r="S50" s="49"/>
      <c r="T50" s="49"/>
    </row>
    <row r="51" spans="1:20" ht="47.25" x14ac:dyDescent="0.2">
      <c r="A51" s="44">
        <v>44</v>
      </c>
      <c r="B51" s="5" t="s">
        <v>32</v>
      </c>
      <c r="C51" s="8" t="s">
        <v>77</v>
      </c>
      <c r="D51" s="22" t="s">
        <v>117</v>
      </c>
      <c r="E51" s="8" t="s">
        <v>10</v>
      </c>
      <c r="F51" s="2">
        <v>376785</v>
      </c>
      <c r="G51" s="12">
        <v>150714</v>
      </c>
      <c r="H51" s="12">
        <v>150714</v>
      </c>
      <c r="I51" s="2">
        <v>0</v>
      </c>
      <c r="J51" s="2">
        <v>0</v>
      </c>
      <c r="K51" s="2">
        <v>150714</v>
      </c>
      <c r="L51" s="26">
        <f t="shared" si="0"/>
        <v>150714</v>
      </c>
      <c r="M51" s="8"/>
      <c r="O51" s="59"/>
      <c r="P51" s="49"/>
      <c r="Q51" s="49"/>
      <c r="R51" s="49"/>
      <c r="S51" s="49"/>
      <c r="T51" s="49"/>
    </row>
    <row r="52" spans="1:20" ht="47.25" x14ac:dyDescent="0.25">
      <c r="A52" s="44">
        <v>45</v>
      </c>
      <c r="B52" s="5" t="s">
        <v>107</v>
      </c>
      <c r="C52" s="14" t="s">
        <v>78</v>
      </c>
      <c r="D52" s="22" t="s">
        <v>117</v>
      </c>
      <c r="E52" s="8" t="s">
        <v>131</v>
      </c>
      <c r="F52" s="2">
        <v>1481578.75</v>
      </c>
      <c r="G52" s="12">
        <v>215158.56</v>
      </c>
      <c r="H52" s="12">
        <v>215158.56</v>
      </c>
      <c r="I52" s="2">
        <v>0</v>
      </c>
      <c r="J52" s="12">
        <v>107579.28</v>
      </c>
      <c r="K52" s="2">
        <v>63299.040000000001</v>
      </c>
      <c r="L52" s="26">
        <f>+K52+J52</f>
        <v>170878.32</v>
      </c>
      <c r="M52" s="8"/>
      <c r="O52" s="60"/>
      <c r="P52" s="49"/>
      <c r="Q52" s="49"/>
      <c r="R52" s="49"/>
      <c r="S52" s="49"/>
      <c r="T52" s="49"/>
    </row>
    <row r="53" spans="1:20" ht="47.25" x14ac:dyDescent="0.25">
      <c r="A53" s="44">
        <v>46</v>
      </c>
      <c r="B53" s="5" t="s">
        <v>114</v>
      </c>
      <c r="C53" s="14" t="s">
        <v>79</v>
      </c>
      <c r="D53" s="22" t="s">
        <v>117</v>
      </c>
      <c r="E53" s="8" t="s">
        <v>132</v>
      </c>
      <c r="F53" s="2">
        <v>143980.36000000002</v>
      </c>
      <c r="G53" s="12">
        <v>45643.05</v>
      </c>
      <c r="H53" s="12">
        <v>45643.05</v>
      </c>
      <c r="I53" s="2">
        <v>0</v>
      </c>
      <c r="J53" s="2">
        <v>0</v>
      </c>
      <c r="K53" s="2">
        <v>0</v>
      </c>
      <c r="L53" s="26">
        <f t="shared" si="0"/>
        <v>0</v>
      </c>
      <c r="M53" s="8" t="s">
        <v>275</v>
      </c>
      <c r="O53" s="60"/>
      <c r="P53" s="49"/>
      <c r="Q53" s="49"/>
      <c r="R53" s="49"/>
      <c r="S53" s="49"/>
      <c r="T53" s="49"/>
    </row>
    <row r="54" spans="1:20" x14ac:dyDescent="0.25">
      <c r="A54" s="44">
        <v>47</v>
      </c>
      <c r="B54" s="5" t="s">
        <v>30</v>
      </c>
      <c r="C54" s="14" t="s">
        <v>80</v>
      </c>
      <c r="D54" s="22" t="s">
        <v>117</v>
      </c>
      <c r="E54" s="8" t="s">
        <v>129</v>
      </c>
      <c r="F54" s="2">
        <v>4338181.96</v>
      </c>
      <c r="G54" s="12">
        <v>1704304.84</v>
      </c>
      <c r="H54" s="12">
        <v>1704304.84</v>
      </c>
      <c r="I54" s="2">
        <v>0</v>
      </c>
      <c r="J54" s="2">
        <v>0</v>
      </c>
      <c r="K54" s="2">
        <v>1704304.84</v>
      </c>
      <c r="L54" s="26">
        <f t="shared" si="0"/>
        <v>1704304.84</v>
      </c>
      <c r="M54" s="8"/>
      <c r="O54" s="60"/>
      <c r="P54" s="49"/>
      <c r="Q54" s="49"/>
      <c r="R54" s="49"/>
      <c r="S54" s="49"/>
      <c r="T54" s="49"/>
    </row>
    <row r="55" spans="1:20" ht="47.25" x14ac:dyDescent="0.25">
      <c r="A55" s="44">
        <v>48</v>
      </c>
      <c r="B55" s="5" t="s">
        <v>128</v>
      </c>
      <c r="C55" s="8" t="s">
        <v>81</v>
      </c>
      <c r="D55" s="22" t="s">
        <v>117</v>
      </c>
      <c r="E55" s="8" t="s">
        <v>133</v>
      </c>
      <c r="F55" s="2">
        <v>1138071.81</v>
      </c>
      <c r="G55" s="12">
        <v>452946.94</v>
      </c>
      <c r="H55" s="12">
        <v>452946.94</v>
      </c>
      <c r="I55" s="2">
        <v>0</v>
      </c>
      <c r="J55" s="12">
        <v>226473.47</v>
      </c>
      <c r="K55" s="2">
        <v>226060.31</v>
      </c>
      <c r="L55" s="26">
        <f t="shared" si="0"/>
        <v>452533.78</v>
      </c>
      <c r="M55" s="8"/>
      <c r="O55" s="61"/>
      <c r="P55" s="49"/>
      <c r="Q55" s="49"/>
      <c r="R55" s="49"/>
      <c r="S55" s="49"/>
      <c r="T55" s="49"/>
    </row>
    <row r="56" spans="1:20" ht="47.25" x14ac:dyDescent="0.2">
      <c r="A56" s="44">
        <v>49</v>
      </c>
      <c r="B56" s="5" t="s">
        <v>32</v>
      </c>
      <c r="C56" s="8" t="s">
        <v>82</v>
      </c>
      <c r="D56" s="22" t="s">
        <v>117</v>
      </c>
      <c r="E56" s="8" t="s">
        <v>134</v>
      </c>
      <c r="F56" s="2">
        <v>1613750</v>
      </c>
      <c r="G56" s="12">
        <v>645500</v>
      </c>
      <c r="H56" s="12">
        <v>645500</v>
      </c>
      <c r="I56" s="2">
        <v>0</v>
      </c>
      <c r="J56" s="2">
        <v>0</v>
      </c>
      <c r="K56" s="2">
        <v>645500</v>
      </c>
      <c r="L56" s="26">
        <f t="shared" si="0"/>
        <v>645500</v>
      </c>
      <c r="M56" s="8"/>
      <c r="O56" s="59"/>
      <c r="P56" s="49"/>
      <c r="Q56" s="49"/>
      <c r="R56" s="49"/>
      <c r="S56" s="49"/>
      <c r="T56" s="49"/>
    </row>
    <row r="57" spans="1:20" ht="31.5" x14ac:dyDescent="0.25">
      <c r="A57" s="44">
        <v>50</v>
      </c>
      <c r="B57" s="5" t="s">
        <v>106</v>
      </c>
      <c r="C57" s="14" t="s">
        <v>83</v>
      </c>
      <c r="D57" s="22" t="s">
        <v>117</v>
      </c>
      <c r="E57" s="8" t="s">
        <v>135</v>
      </c>
      <c r="F57" s="2">
        <v>171823.75</v>
      </c>
      <c r="G57" s="12">
        <v>67232.789999999994</v>
      </c>
      <c r="H57" s="12">
        <v>67232.789999999994</v>
      </c>
      <c r="I57" s="2">
        <v>0</v>
      </c>
      <c r="J57" s="2">
        <v>0</v>
      </c>
      <c r="K57" s="2">
        <v>67232.789999999994</v>
      </c>
      <c r="L57" s="26">
        <f t="shared" si="0"/>
        <v>67232.789999999994</v>
      </c>
      <c r="M57" s="8"/>
      <c r="O57" s="60"/>
      <c r="P57" s="49"/>
      <c r="Q57" s="49"/>
      <c r="R57" s="49"/>
      <c r="S57" s="49"/>
      <c r="T57" s="49"/>
    </row>
    <row r="58" spans="1:20" ht="31.5" x14ac:dyDescent="0.2">
      <c r="A58" s="44">
        <v>51</v>
      </c>
      <c r="B58" s="5" t="s">
        <v>128</v>
      </c>
      <c r="C58" s="14" t="s">
        <v>84</v>
      </c>
      <c r="D58" s="22" t="s">
        <v>117</v>
      </c>
      <c r="E58" s="8" t="s">
        <v>136</v>
      </c>
      <c r="F58" s="2">
        <v>1325091.50098</v>
      </c>
      <c r="G58" s="12">
        <v>549731.8921998</v>
      </c>
      <c r="H58" s="12">
        <v>549731.8921998</v>
      </c>
      <c r="I58" s="2">
        <v>0</v>
      </c>
      <c r="J58" s="2">
        <v>0</v>
      </c>
      <c r="K58" s="2">
        <v>549376.80000000005</v>
      </c>
      <c r="L58" s="26">
        <f t="shared" si="0"/>
        <v>549376.80000000005</v>
      </c>
      <c r="M58" s="8"/>
      <c r="O58" s="57"/>
      <c r="P58" s="49"/>
      <c r="Q58" s="49"/>
      <c r="R58" s="49"/>
      <c r="S58" s="49"/>
      <c r="T58" s="49"/>
    </row>
    <row r="59" spans="1:20" x14ac:dyDescent="0.2">
      <c r="A59" s="44">
        <v>52</v>
      </c>
      <c r="B59" s="5" t="s">
        <v>30</v>
      </c>
      <c r="C59" s="14" t="s">
        <v>85</v>
      </c>
      <c r="D59" s="22" t="s">
        <v>117</v>
      </c>
      <c r="E59" s="8" t="s">
        <v>137</v>
      </c>
      <c r="F59" s="2">
        <v>182120.63</v>
      </c>
      <c r="G59" s="12">
        <v>66598.25</v>
      </c>
      <c r="H59" s="12">
        <v>66598.25</v>
      </c>
      <c r="I59" s="2">
        <v>0</v>
      </c>
      <c r="J59" s="20">
        <v>0</v>
      </c>
      <c r="K59" s="2">
        <v>66598.25</v>
      </c>
      <c r="L59" s="26">
        <f t="shared" si="0"/>
        <v>66598.25</v>
      </c>
      <c r="M59" s="8"/>
      <c r="O59" s="57"/>
      <c r="P59" s="49"/>
      <c r="Q59" s="49"/>
      <c r="R59" s="49"/>
      <c r="S59" s="49"/>
      <c r="T59" s="49"/>
    </row>
    <row r="60" spans="1:20" ht="31.5" x14ac:dyDescent="0.2">
      <c r="A60" s="44">
        <v>53</v>
      </c>
      <c r="B60" s="5" t="s">
        <v>30</v>
      </c>
      <c r="C60" s="8" t="s">
        <v>86</v>
      </c>
      <c r="D60" s="22" t="s">
        <v>117</v>
      </c>
      <c r="E60" s="8" t="s">
        <v>138</v>
      </c>
      <c r="F60" s="2">
        <v>390463.87</v>
      </c>
      <c r="G60" s="12">
        <v>173085.42</v>
      </c>
      <c r="H60" s="12">
        <v>173085.42</v>
      </c>
      <c r="I60" s="2">
        <v>0</v>
      </c>
      <c r="J60" s="2">
        <v>0</v>
      </c>
      <c r="K60" s="2">
        <v>173084.84</v>
      </c>
      <c r="L60" s="26">
        <f t="shared" si="0"/>
        <v>173084.84</v>
      </c>
      <c r="M60" s="8"/>
      <c r="O60" s="59"/>
      <c r="P60" s="49"/>
      <c r="Q60" s="49"/>
      <c r="R60" s="49"/>
      <c r="S60" s="49"/>
      <c r="T60" s="49"/>
    </row>
    <row r="61" spans="1:20" ht="47.25" x14ac:dyDescent="0.2">
      <c r="A61" s="44">
        <v>54</v>
      </c>
      <c r="B61" s="5" t="s">
        <v>32</v>
      </c>
      <c r="C61" s="8" t="s">
        <v>87</v>
      </c>
      <c r="D61" s="22" t="s">
        <v>117</v>
      </c>
      <c r="E61" s="8" t="s">
        <v>139</v>
      </c>
      <c r="F61" s="2">
        <v>590773.75</v>
      </c>
      <c r="G61" s="12">
        <v>235680.69</v>
      </c>
      <c r="H61" s="12">
        <v>235680.69</v>
      </c>
      <c r="I61" s="2">
        <v>0</v>
      </c>
      <c r="J61" s="2">
        <v>0</v>
      </c>
      <c r="K61" s="2">
        <v>235680.69</v>
      </c>
      <c r="L61" s="26">
        <f t="shared" si="0"/>
        <v>235680.69</v>
      </c>
      <c r="M61" s="8"/>
      <c r="O61" s="59"/>
      <c r="P61" s="49"/>
      <c r="Q61" s="49"/>
      <c r="R61" s="49"/>
      <c r="S61" s="49"/>
      <c r="T61" s="49"/>
    </row>
    <row r="62" spans="1:20" ht="31.5" x14ac:dyDescent="0.25">
      <c r="A62" s="44">
        <v>55</v>
      </c>
      <c r="B62" s="5" t="s">
        <v>30</v>
      </c>
      <c r="C62" s="8" t="s">
        <v>88</v>
      </c>
      <c r="D62" s="22" t="s">
        <v>117</v>
      </c>
      <c r="E62" s="8" t="s">
        <v>140</v>
      </c>
      <c r="F62" s="2">
        <v>445533.75</v>
      </c>
      <c r="G62" s="12">
        <v>168007.77</v>
      </c>
      <c r="H62" s="12">
        <v>168007.77</v>
      </c>
      <c r="I62" s="2">
        <v>0</v>
      </c>
      <c r="J62" s="2">
        <v>0</v>
      </c>
      <c r="K62" s="2">
        <v>164214</v>
      </c>
      <c r="L62" s="26">
        <f t="shared" si="0"/>
        <v>164214</v>
      </c>
      <c r="M62" s="8"/>
      <c r="O62" s="61"/>
      <c r="P62" s="49"/>
      <c r="Q62" s="49"/>
      <c r="R62" s="49"/>
      <c r="S62" s="49"/>
      <c r="T62" s="49"/>
    </row>
    <row r="63" spans="1:20" ht="94.5" x14ac:dyDescent="0.25">
      <c r="A63" s="44">
        <v>56</v>
      </c>
      <c r="B63" s="5" t="s">
        <v>29</v>
      </c>
      <c r="C63" s="8" t="s">
        <v>53</v>
      </c>
      <c r="D63" s="22" t="s">
        <v>117</v>
      </c>
      <c r="E63" s="8" t="s">
        <v>141</v>
      </c>
      <c r="F63" s="2">
        <v>1015625</v>
      </c>
      <c r="G63" s="12">
        <v>403183.4</v>
      </c>
      <c r="H63" s="12">
        <v>403183.4</v>
      </c>
      <c r="I63" s="2">
        <v>0</v>
      </c>
      <c r="J63" s="2">
        <v>0</v>
      </c>
      <c r="K63" s="2">
        <v>403183.4</v>
      </c>
      <c r="L63" s="26">
        <f t="shared" si="0"/>
        <v>403183.4</v>
      </c>
      <c r="M63" s="8"/>
      <c r="O63" s="61"/>
      <c r="P63" s="49"/>
      <c r="Q63" s="49"/>
      <c r="R63" s="49"/>
      <c r="S63" s="49"/>
      <c r="T63" s="49"/>
    </row>
    <row r="64" spans="1:20" ht="47.25" x14ac:dyDescent="0.25">
      <c r="A64" s="44">
        <v>57</v>
      </c>
      <c r="B64" s="5" t="s">
        <v>114</v>
      </c>
      <c r="C64" s="8" t="s">
        <v>89</v>
      </c>
      <c r="D64" s="22" t="s">
        <v>117</v>
      </c>
      <c r="E64" s="8" t="s">
        <v>142</v>
      </c>
      <c r="F64" s="2">
        <v>2763594.79</v>
      </c>
      <c r="G64" s="12">
        <v>90651.3</v>
      </c>
      <c r="H64" s="12">
        <v>90651.3</v>
      </c>
      <c r="I64" s="2">
        <v>0</v>
      </c>
      <c r="J64" s="2">
        <v>0</v>
      </c>
      <c r="K64" s="2">
        <v>0</v>
      </c>
      <c r="L64" s="26">
        <f t="shared" si="0"/>
        <v>0</v>
      </c>
      <c r="M64" s="8" t="s">
        <v>275</v>
      </c>
      <c r="O64" s="61"/>
      <c r="P64" s="49"/>
      <c r="Q64" s="49"/>
      <c r="R64" s="49"/>
      <c r="S64" s="49"/>
      <c r="T64" s="49"/>
    </row>
    <row r="65" spans="1:20" ht="47.25" x14ac:dyDescent="0.25">
      <c r="A65" s="44">
        <v>58</v>
      </c>
      <c r="B65" s="5" t="s">
        <v>110</v>
      </c>
      <c r="C65" s="14" t="s">
        <v>90</v>
      </c>
      <c r="D65" s="22" t="s">
        <v>117</v>
      </c>
      <c r="E65" s="8" t="s">
        <v>145</v>
      </c>
      <c r="F65" s="2">
        <v>820301.87</v>
      </c>
      <c r="G65" s="12">
        <v>323987.98</v>
      </c>
      <c r="H65" s="12">
        <v>323987.98</v>
      </c>
      <c r="I65" s="2">
        <v>0</v>
      </c>
      <c r="J65" s="2">
        <v>0</v>
      </c>
      <c r="K65" s="2">
        <v>0</v>
      </c>
      <c r="L65" s="26">
        <f t="shared" si="0"/>
        <v>0</v>
      </c>
      <c r="M65" s="8" t="s">
        <v>275</v>
      </c>
      <c r="O65" s="61"/>
      <c r="P65" s="49"/>
      <c r="Q65" s="49"/>
      <c r="R65" s="49"/>
      <c r="S65" s="49"/>
      <c r="T65" s="49"/>
    </row>
    <row r="66" spans="1:20" ht="31.5" x14ac:dyDescent="0.2">
      <c r="A66" s="44">
        <v>59</v>
      </c>
      <c r="B66" s="5" t="s">
        <v>108</v>
      </c>
      <c r="C66" s="8" t="s">
        <v>91</v>
      </c>
      <c r="D66" s="22" t="s">
        <v>117</v>
      </c>
      <c r="E66" s="8" t="s">
        <v>124</v>
      </c>
      <c r="F66" s="2">
        <v>333326.25</v>
      </c>
      <c r="G66" s="12">
        <v>132145.44</v>
      </c>
      <c r="H66" s="12">
        <v>132145.44</v>
      </c>
      <c r="I66" s="2">
        <v>0</v>
      </c>
      <c r="J66" s="20">
        <v>0</v>
      </c>
      <c r="K66" s="2">
        <v>132145.44</v>
      </c>
      <c r="L66" s="26">
        <f t="shared" si="0"/>
        <v>132145.44</v>
      </c>
      <c r="M66" s="8"/>
      <c r="O66" s="59"/>
      <c r="P66" s="49"/>
      <c r="Q66" s="49"/>
      <c r="R66" s="49"/>
      <c r="S66" s="49"/>
      <c r="T66" s="49"/>
    </row>
    <row r="67" spans="1:20" ht="47.25" x14ac:dyDescent="0.2">
      <c r="A67" s="44">
        <v>60</v>
      </c>
      <c r="B67" s="5" t="s">
        <v>144</v>
      </c>
      <c r="C67" s="14" t="s">
        <v>40</v>
      </c>
      <c r="D67" s="22" t="s">
        <v>117</v>
      </c>
      <c r="E67" s="8" t="s">
        <v>143</v>
      </c>
      <c r="F67" s="2">
        <v>779171.27</v>
      </c>
      <c r="G67" s="12">
        <v>311766.13</v>
      </c>
      <c r="H67" s="12">
        <v>311766.13</v>
      </c>
      <c r="I67" s="2">
        <v>0</v>
      </c>
      <c r="J67" s="2">
        <v>0</v>
      </c>
      <c r="K67" s="2">
        <v>311766.13</v>
      </c>
      <c r="L67" s="26">
        <f t="shared" si="0"/>
        <v>311766.13</v>
      </c>
      <c r="M67" s="8"/>
      <c r="O67" s="59"/>
      <c r="P67" s="49"/>
      <c r="Q67" s="49"/>
      <c r="R67" s="49"/>
      <c r="S67" s="49"/>
      <c r="T67" s="49"/>
    </row>
    <row r="68" spans="1:20" ht="47.25" x14ac:dyDescent="0.2">
      <c r="A68" s="44">
        <v>61</v>
      </c>
      <c r="B68" s="5" t="s">
        <v>107</v>
      </c>
      <c r="C68" s="8" t="s">
        <v>92</v>
      </c>
      <c r="D68" s="22" t="s">
        <v>117</v>
      </c>
      <c r="E68" s="8" t="s">
        <v>146</v>
      </c>
      <c r="F68" s="2">
        <v>2925698.58</v>
      </c>
      <c r="G68" s="12">
        <v>1400648.2</v>
      </c>
      <c r="H68" s="12">
        <v>1400648.2</v>
      </c>
      <c r="I68" s="2">
        <v>0</v>
      </c>
      <c r="J68" s="2">
        <v>0</v>
      </c>
      <c r="K68" s="2">
        <v>1400648.2</v>
      </c>
      <c r="L68" s="26">
        <f t="shared" si="0"/>
        <v>1400648.2</v>
      </c>
      <c r="M68" s="8"/>
      <c r="O68" s="59"/>
      <c r="P68" s="49"/>
      <c r="Q68" s="49"/>
      <c r="R68" s="49"/>
      <c r="S68" s="49"/>
      <c r="T68" s="49"/>
    </row>
    <row r="69" spans="1:20" ht="31.5" x14ac:dyDescent="0.25">
      <c r="A69" s="44">
        <v>62</v>
      </c>
      <c r="B69" s="5" t="s">
        <v>148</v>
      </c>
      <c r="C69" s="8" t="s">
        <v>93</v>
      </c>
      <c r="D69" s="22" t="s">
        <v>117</v>
      </c>
      <c r="E69" s="8" t="s">
        <v>147</v>
      </c>
      <c r="F69" s="2">
        <v>114612.5</v>
      </c>
      <c r="G69" s="12">
        <v>45845</v>
      </c>
      <c r="H69" s="12">
        <v>45845</v>
      </c>
      <c r="I69" s="2">
        <v>0</v>
      </c>
      <c r="J69" s="2">
        <v>0</v>
      </c>
      <c r="K69" s="2">
        <v>45845</v>
      </c>
      <c r="L69" s="26">
        <f t="shared" si="0"/>
        <v>45845</v>
      </c>
      <c r="M69" s="8"/>
      <c r="O69" s="62"/>
      <c r="P69" s="49"/>
      <c r="Q69" s="49"/>
      <c r="R69" s="49"/>
      <c r="S69" s="49"/>
      <c r="T69" s="49"/>
    </row>
    <row r="70" spans="1:20" ht="31.5" x14ac:dyDescent="0.25">
      <c r="A70" s="44">
        <v>63</v>
      </c>
      <c r="B70" s="5" t="s">
        <v>106</v>
      </c>
      <c r="C70" s="8" t="s">
        <v>94</v>
      </c>
      <c r="D70" s="22" t="s">
        <v>117</v>
      </c>
      <c r="E70" s="8" t="s">
        <v>149</v>
      </c>
      <c r="F70" s="2">
        <v>136233</v>
      </c>
      <c r="G70" s="12">
        <v>45198.5</v>
      </c>
      <c r="H70" s="12">
        <v>45198.5</v>
      </c>
      <c r="I70" s="2">
        <v>0</v>
      </c>
      <c r="J70" s="2">
        <v>0</v>
      </c>
      <c r="K70" s="2">
        <v>45198.5</v>
      </c>
      <c r="L70" s="26">
        <f t="shared" si="0"/>
        <v>45198.5</v>
      </c>
      <c r="M70" s="8"/>
      <c r="O70" s="61"/>
      <c r="P70" s="49"/>
      <c r="Q70" s="49"/>
      <c r="R70" s="49"/>
      <c r="S70" s="49"/>
      <c r="T70" s="49"/>
    </row>
    <row r="71" spans="1:20" ht="31.5" x14ac:dyDescent="0.25">
      <c r="A71" s="44">
        <v>64</v>
      </c>
      <c r="B71" s="5" t="s">
        <v>106</v>
      </c>
      <c r="C71" s="8" t="s">
        <v>95</v>
      </c>
      <c r="D71" s="22" t="s">
        <v>117</v>
      </c>
      <c r="E71" s="8" t="s">
        <v>150</v>
      </c>
      <c r="F71" s="2">
        <v>3021562.5</v>
      </c>
      <c r="G71" s="12">
        <v>1203825</v>
      </c>
      <c r="H71" s="12">
        <v>1203825</v>
      </c>
      <c r="I71" s="2">
        <v>0</v>
      </c>
      <c r="J71" s="2">
        <v>0</v>
      </c>
      <c r="K71" s="2">
        <v>771220</v>
      </c>
      <c r="L71" s="26">
        <f t="shared" si="0"/>
        <v>771220</v>
      </c>
      <c r="M71" s="8"/>
      <c r="O71" s="61"/>
      <c r="P71" s="49"/>
      <c r="Q71" s="49"/>
      <c r="R71" s="49"/>
      <c r="S71" s="49"/>
      <c r="T71" s="49"/>
    </row>
    <row r="72" spans="1:20" ht="47.25" x14ac:dyDescent="0.25">
      <c r="A72" s="44">
        <v>65</v>
      </c>
      <c r="B72" s="5" t="s">
        <v>116</v>
      </c>
      <c r="C72" s="8" t="s">
        <v>96</v>
      </c>
      <c r="D72" s="22" t="s">
        <v>117</v>
      </c>
      <c r="E72" s="8" t="s">
        <v>151</v>
      </c>
      <c r="F72" s="2">
        <v>1435372.13</v>
      </c>
      <c r="G72" s="12">
        <v>520357.4</v>
      </c>
      <c r="H72" s="12">
        <v>520357.4</v>
      </c>
      <c r="I72" s="2">
        <v>0</v>
      </c>
      <c r="J72" s="2">
        <v>0</v>
      </c>
      <c r="K72" s="2">
        <v>124995.39</v>
      </c>
      <c r="L72" s="26">
        <f t="shared" si="0"/>
        <v>124995.39</v>
      </c>
      <c r="M72" s="8"/>
      <c r="O72" s="61"/>
      <c r="P72" s="49"/>
      <c r="Q72" s="49"/>
      <c r="R72" s="49"/>
      <c r="S72" s="49"/>
      <c r="T72" s="49"/>
    </row>
    <row r="73" spans="1:20" ht="47.25" x14ac:dyDescent="0.25">
      <c r="A73" s="44">
        <v>66</v>
      </c>
      <c r="B73" s="5" t="s">
        <v>144</v>
      </c>
      <c r="C73" s="14" t="s">
        <v>97</v>
      </c>
      <c r="D73" s="22" t="s">
        <v>117</v>
      </c>
      <c r="E73" s="8" t="s">
        <v>152</v>
      </c>
      <c r="F73" s="2">
        <v>259180.95</v>
      </c>
      <c r="G73" s="12">
        <v>50411.07</v>
      </c>
      <c r="H73" s="12">
        <v>50411.07</v>
      </c>
      <c r="I73" s="2">
        <v>0</v>
      </c>
      <c r="J73" s="2">
        <v>0</v>
      </c>
      <c r="K73" s="2">
        <v>0</v>
      </c>
      <c r="L73" s="26">
        <f t="shared" ref="L73:L84" si="2">+K73+J73</f>
        <v>0</v>
      </c>
      <c r="M73" s="8" t="s">
        <v>275</v>
      </c>
      <c r="O73" s="61"/>
      <c r="P73" s="49"/>
      <c r="Q73" s="49"/>
      <c r="R73" s="49"/>
      <c r="S73" s="49"/>
      <c r="T73" s="49"/>
    </row>
    <row r="74" spans="1:20" ht="47.25" x14ac:dyDescent="0.2">
      <c r="A74" s="44">
        <v>67</v>
      </c>
      <c r="B74" s="5" t="s">
        <v>106</v>
      </c>
      <c r="C74" s="17" t="s">
        <v>98</v>
      </c>
      <c r="D74" s="22" t="s">
        <v>117</v>
      </c>
      <c r="E74" s="8" t="s">
        <v>153</v>
      </c>
      <c r="F74" s="2">
        <v>329007.06</v>
      </c>
      <c r="G74" s="12">
        <v>125539.38</v>
      </c>
      <c r="H74" s="12">
        <v>125539.38</v>
      </c>
      <c r="I74" s="2">
        <v>0</v>
      </c>
      <c r="J74" s="2">
        <v>0</v>
      </c>
      <c r="K74" s="2">
        <v>113350.38</v>
      </c>
      <c r="L74" s="26">
        <f t="shared" si="2"/>
        <v>113350.38</v>
      </c>
      <c r="M74" s="8"/>
      <c r="O74" s="63"/>
      <c r="P74" s="49"/>
      <c r="Q74" s="49"/>
      <c r="R74" s="49"/>
      <c r="S74" s="49"/>
      <c r="T74" s="49"/>
    </row>
    <row r="75" spans="1:20" ht="47.25" x14ac:dyDescent="0.2">
      <c r="A75" s="44">
        <v>68</v>
      </c>
      <c r="B75" s="5" t="s">
        <v>155</v>
      </c>
      <c r="C75" s="14" t="s">
        <v>99</v>
      </c>
      <c r="D75" s="22" t="s">
        <v>117</v>
      </c>
      <c r="E75" s="8" t="s">
        <v>154</v>
      </c>
      <c r="F75" s="2">
        <v>24745790.670000002</v>
      </c>
      <c r="G75" s="12">
        <v>4271545.8899999997</v>
      </c>
      <c r="H75" s="12">
        <v>4271545.8899999997</v>
      </c>
      <c r="I75" s="2">
        <v>0</v>
      </c>
      <c r="J75" s="2">
        <v>0</v>
      </c>
      <c r="K75" s="2">
        <v>0</v>
      </c>
      <c r="L75" s="26">
        <f t="shared" si="2"/>
        <v>0</v>
      </c>
      <c r="M75" s="8" t="s">
        <v>275</v>
      </c>
      <c r="O75" s="63"/>
      <c r="P75" s="49"/>
      <c r="Q75" s="49"/>
      <c r="R75" s="49"/>
      <c r="S75" s="49"/>
      <c r="T75" s="49"/>
    </row>
    <row r="76" spans="1:20" ht="47.25" x14ac:dyDescent="0.2">
      <c r="A76" s="44">
        <v>69</v>
      </c>
      <c r="B76" s="5" t="s">
        <v>109</v>
      </c>
      <c r="C76" s="14" t="s">
        <v>276</v>
      </c>
      <c r="D76" s="22" t="s">
        <v>117</v>
      </c>
      <c r="E76" s="8" t="s">
        <v>277</v>
      </c>
      <c r="F76" s="2">
        <v>2575645.69</v>
      </c>
      <c r="G76" s="12">
        <v>938545</v>
      </c>
      <c r="H76" s="12">
        <v>938545</v>
      </c>
      <c r="I76" s="2">
        <v>0</v>
      </c>
      <c r="J76" s="2">
        <v>0</v>
      </c>
      <c r="K76" s="2">
        <v>0</v>
      </c>
      <c r="L76" s="26">
        <f t="shared" ref="L76" si="3">+K76+J76</f>
        <v>0</v>
      </c>
      <c r="M76" s="8" t="s">
        <v>275</v>
      </c>
      <c r="O76" s="63"/>
      <c r="P76" s="49"/>
      <c r="Q76" s="49"/>
      <c r="R76" s="49"/>
      <c r="S76" s="49"/>
      <c r="T76" s="49"/>
    </row>
    <row r="77" spans="1:20" ht="31.5" x14ac:dyDescent="0.2">
      <c r="A77" s="44">
        <v>70</v>
      </c>
      <c r="B77" s="5" t="s">
        <v>157</v>
      </c>
      <c r="C77" s="15" t="s">
        <v>100</v>
      </c>
      <c r="D77" s="22" t="s">
        <v>117</v>
      </c>
      <c r="E77" s="8" t="s">
        <v>10</v>
      </c>
      <c r="F77" s="2">
        <v>129401.4</v>
      </c>
      <c r="G77" s="12">
        <v>49960.56</v>
      </c>
      <c r="H77" s="12">
        <v>49960.56</v>
      </c>
      <c r="I77" s="2">
        <v>0</v>
      </c>
      <c r="J77" s="2">
        <v>0</v>
      </c>
      <c r="K77" s="2">
        <v>49760.56</v>
      </c>
      <c r="L77" s="26">
        <f t="shared" si="2"/>
        <v>49760.56</v>
      </c>
      <c r="M77" s="8"/>
      <c r="O77" s="69"/>
      <c r="P77" s="49"/>
      <c r="Q77" s="49"/>
      <c r="R77" s="49"/>
      <c r="S77" s="49"/>
      <c r="T77" s="49"/>
    </row>
    <row r="78" spans="1:20" x14ac:dyDescent="0.2">
      <c r="A78" s="78" t="s">
        <v>158</v>
      </c>
      <c r="B78" s="78"/>
      <c r="C78" s="78"/>
      <c r="D78" s="36">
        <v>38</v>
      </c>
      <c r="E78" s="6"/>
      <c r="F78" s="7">
        <f>SUM(F40:F77)</f>
        <v>64126022.790980004</v>
      </c>
      <c r="G78" s="7">
        <f>SUM(G40:G77)</f>
        <v>18264696.402199801</v>
      </c>
      <c r="H78" s="7">
        <f>SUM(H40:H77)</f>
        <v>18264696.402199801</v>
      </c>
      <c r="I78" s="7">
        <f t="shared" ref="I78:L78" si="4">SUM(I40:I77)</f>
        <v>0</v>
      </c>
      <c r="J78" s="7">
        <f t="shared" si="4"/>
        <v>334052.75</v>
      </c>
      <c r="K78" s="7">
        <f>SUM(K40:K77)</f>
        <v>11301636.630000003</v>
      </c>
      <c r="L78" s="7">
        <f t="shared" si="4"/>
        <v>11635689.380000003</v>
      </c>
      <c r="M78" s="51"/>
      <c r="O78" s="58"/>
      <c r="P78" s="49"/>
      <c r="Q78" s="49"/>
      <c r="R78" s="49"/>
      <c r="S78" s="49"/>
      <c r="T78" s="49"/>
    </row>
    <row r="79" spans="1:20" ht="31.5" x14ac:dyDescent="0.2">
      <c r="A79" s="23">
        <v>71</v>
      </c>
      <c r="B79" s="5" t="s">
        <v>109</v>
      </c>
      <c r="C79" s="8" t="s">
        <v>67</v>
      </c>
      <c r="D79" s="22" t="s">
        <v>160</v>
      </c>
      <c r="E79" s="8" t="s">
        <v>159</v>
      </c>
      <c r="F79" s="2">
        <v>786619.58</v>
      </c>
      <c r="G79" s="2">
        <v>312239.89</v>
      </c>
      <c r="H79" s="2">
        <v>312239.89</v>
      </c>
      <c r="I79" s="16">
        <v>0</v>
      </c>
      <c r="J79" s="2">
        <v>0</v>
      </c>
      <c r="K79" s="2">
        <v>312239.89</v>
      </c>
      <c r="L79" s="26">
        <f t="shared" si="2"/>
        <v>312239.89</v>
      </c>
      <c r="M79" s="8"/>
      <c r="O79" s="57"/>
      <c r="P79" s="49"/>
      <c r="Q79" s="49"/>
      <c r="R79" s="49"/>
      <c r="S79" s="49"/>
      <c r="T79" s="49"/>
    </row>
    <row r="80" spans="1:20" ht="47.25" x14ac:dyDescent="0.25">
      <c r="A80" s="23">
        <v>72</v>
      </c>
      <c r="B80" s="5" t="s">
        <v>111</v>
      </c>
      <c r="C80" s="8" t="s">
        <v>101</v>
      </c>
      <c r="D80" s="22" t="s">
        <v>160</v>
      </c>
      <c r="E80" s="8" t="s">
        <v>179</v>
      </c>
      <c r="F80" s="2">
        <v>202906.88</v>
      </c>
      <c r="G80" s="2">
        <v>80637.75</v>
      </c>
      <c r="H80" s="2">
        <v>80637.75</v>
      </c>
      <c r="I80" s="16">
        <v>0</v>
      </c>
      <c r="J80" s="2">
        <v>0</v>
      </c>
      <c r="K80" s="2">
        <v>80637.75</v>
      </c>
      <c r="L80" s="26">
        <f t="shared" si="2"/>
        <v>80637.75</v>
      </c>
      <c r="M80" s="8"/>
      <c r="O80" s="64"/>
      <c r="P80" s="49"/>
      <c r="Q80" s="49"/>
      <c r="R80" s="49"/>
      <c r="S80" s="49"/>
      <c r="T80" s="49"/>
    </row>
    <row r="81" spans="1:20" ht="31.5" x14ac:dyDescent="0.25">
      <c r="A81" s="23">
        <v>73</v>
      </c>
      <c r="B81" s="5" t="s">
        <v>108</v>
      </c>
      <c r="C81" s="8" t="s">
        <v>102</v>
      </c>
      <c r="D81" s="22" t="s">
        <v>160</v>
      </c>
      <c r="E81" s="8" t="s">
        <v>161</v>
      </c>
      <c r="F81" s="2">
        <v>158198.75</v>
      </c>
      <c r="G81" s="2">
        <v>62316.25</v>
      </c>
      <c r="H81" s="2">
        <v>62316.25</v>
      </c>
      <c r="I81" s="16">
        <v>0</v>
      </c>
      <c r="J81" s="2">
        <v>0</v>
      </c>
      <c r="K81" s="2">
        <v>62316.25</v>
      </c>
      <c r="L81" s="26">
        <f t="shared" si="2"/>
        <v>62316.25</v>
      </c>
      <c r="M81" s="8"/>
      <c r="O81" s="64"/>
      <c r="P81" s="49"/>
      <c r="Q81" s="49"/>
      <c r="R81" s="49"/>
      <c r="S81" s="49"/>
      <c r="T81" s="49"/>
    </row>
    <row r="82" spans="1:20" ht="63" x14ac:dyDescent="0.25">
      <c r="A82" s="45">
        <v>74</v>
      </c>
      <c r="B82" s="5" t="s">
        <v>106</v>
      </c>
      <c r="C82" s="8" t="s">
        <v>103</v>
      </c>
      <c r="D82" s="22" t="s">
        <v>160</v>
      </c>
      <c r="E82" s="8" t="s">
        <v>162</v>
      </c>
      <c r="F82" s="2">
        <v>289281.25</v>
      </c>
      <c r="G82" s="2">
        <v>115712.5</v>
      </c>
      <c r="H82" s="2">
        <v>115712.5</v>
      </c>
      <c r="I82" s="16">
        <v>0</v>
      </c>
      <c r="J82" s="2">
        <v>0</v>
      </c>
      <c r="K82" s="2">
        <v>115712.5</v>
      </c>
      <c r="L82" s="26">
        <f t="shared" si="2"/>
        <v>115712.5</v>
      </c>
      <c r="M82" s="8"/>
      <c r="O82" s="64"/>
      <c r="P82" s="49"/>
      <c r="Q82" s="49"/>
      <c r="R82" s="49"/>
      <c r="S82" s="49"/>
      <c r="T82" s="49"/>
    </row>
    <row r="83" spans="1:20" ht="31.5" x14ac:dyDescent="0.25">
      <c r="A83" s="45">
        <v>75</v>
      </c>
      <c r="B83" s="5" t="s">
        <v>106</v>
      </c>
      <c r="C83" s="8" t="s">
        <v>104</v>
      </c>
      <c r="D83" s="22" t="s">
        <v>160</v>
      </c>
      <c r="E83" s="8" t="s">
        <v>159</v>
      </c>
      <c r="F83" s="2">
        <v>250148.13</v>
      </c>
      <c r="G83" s="2">
        <v>94407.88</v>
      </c>
      <c r="H83" s="2">
        <v>94407.88</v>
      </c>
      <c r="I83" s="16">
        <v>0</v>
      </c>
      <c r="J83" s="2">
        <v>0</v>
      </c>
      <c r="K83" s="2">
        <v>94407.88</v>
      </c>
      <c r="L83" s="26">
        <f t="shared" si="2"/>
        <v>94407.88</v>
      </c>
      <c r="M83" s="8"/>
      <c r="O83" s="64"/>
      <c r="P83" s="49"/>
      <c r="Q83" s="49"/>
      <c r="R83" s="49"/>
      <c r="S83" s="49"/>
      <c r="T83" s="49"/>
    </row>
    <row r="84" spans="1:20" x14ac:dyDescent="0.25">
      <c r="A84" s="45">
        <v>76</v>
      </c>
      <c r="B84" s="5" t="s">
        <v>30</v>
      </c>
      <c r="C84" s="8" t="s">
        <v>168</v>
      </c>
      <c r="D84" s="22" t="s">
        <v>160</v>
      </c>
      <c r="E84" s="8" t="s">
        <v>180</v>
      </c>
      <c r="F84" s="2">
        <v>771334.22</v>
      </c>
      <c r="G84" s="2">
        <v>258886.2</v>
      </c>
      <c r="H84" s="2">
        <v>258886.2</v>
      </c>
      <c r="I84" s="16">
        <v>0</v>
      </c>
      <c r="J84" s="2">
        <v>0</v>
      </c>
      <c r="K84" s="2">
        <v>258886.2</v>
      </c>
      <c r="L84" s="26">
        <f t="shared" si="2"/>
        <v>258886.2</v>
      </c>
      <c r="M84" s="8"/>
      <c r="O84" s="64"/>
      <c r="P84" s="49"/>
      <c r="Q84" s="49"/>
      <c r="R84" s="49"/>
      <c r="S84" s="49"/>
      <c r="T84" s="49"/>
    </row>
    <row r="85" spans="1:20" x14ac:dyDescent="0.25">
      <c r="A85" s="45">
        <v>77</v>
      </c>
      <c r="B85" s="5" t="s">
        <v>30</v>
      </c>
      <c r="C85" s="8" t="s">
        <v>170</v>
      </c>
      <c r="D85" s="22" t="s">
        <v>160</v>
      </c>
      <c r="E85" s="8" t="s">
        <v>181</v>
      </c>
      <c r="F85" s="2">
        <v>1195945.32</v>
      </c>
      <c r="G85" s="2">
        <v>575507.39</v>
      </c>
      <c r="H85" s="2">
        <v>575507.39</v>
      </c>
      <c r="I85" s="16">
        <v>0</v>
      </c>
      <c r="J85" s="2">
        <v>0</v>
      </c>
      <c r="K85" s="2">
        <v>567704.348</v>
      </c>
      <c r="L85" s="26">
        <f t="shared" ref="L85:L129" si="5">+K85+J85</f>
        <v>567704.348</v>
      </c>
      <c r="M85" s="8"/>
      <c r="O85" s="64"/>
      <c r="P85" s="49"/>
      <c r="Q85" s="49"/>
      <c r="R85" s="49"/>
      <c r="S85" s="49"/>
      <c r="T85" s="49"/>
    </row>
    <row r="86" spans="1:20" ht="63" x14ac:dyDescent="0.25">
      <c r="A86" s="45">
        <v>78</v>
      </c>
      <c r="B86" s="5" t="s">
        <v>144</v>
      </c>
      <c r="C86" s="8" t="s">
        <v>171</v>
      </c>
      <c r="D86" s="22" t="s">
        <v>160</v>
      </c>
      <c r="E86" s="8" t="s">
        <v>182</v>
      </c>
      <c r="F86" s="2">
        <v>471118.21</v>
      </c>
      <c r="G86" s="2">
        <v>206470.94</v>
      </c>
      <c r="H86" s="2">
        <v>206470.94</v>
      </c>
      <c r="I86" s="16">
        <v>0</v>
      </c>
      <c r="J86" s="2">
        <v>41294.19</v>
      </c>
      <c r="K86" s="2">
        <v>152303.19</v>
      </c>
      <c r="L86" s="26">
        <f t="shared" si="5"/>
        <v>193597.38</v>
      </c>
      <c r="M86" s="8"/>
      <c r="O86" s="65"/>
      <c r="P86" s="49"/>
      <c r="Q86" s="49"/>
      <c r="R86" s="49"/>
      <c r="S86" s="49"/>
      <c r="T86" s="49"/>
    </row>
    <row r="87" spans="1:20" ht="31.5" x14ac:dyDescent="0.25">
      <c r="A87" s="45">
        <v>79</v>
      </c>
      <c r="B87" s="5" t="s">
        <v>144</v>
      </c>
      <c r="C87" s="8" t="s">
        <v>40</v>
      </c>
      <c r="D87" s="22" t="s">
        <v>160</v>
      </c>
      <c r="E87" s="8" t="s">
        <v>183</v>
      </c>
      <c r="F87" s="2">
        <v>277025.63</v>
      </c>
      <c r="G87" s="2">
        <v>135594.62</v>
      </c>
      <c r="H87" s="2">
        <v>135594.62</v>
      </c>
      <c r="I87" s="16">
        <v>0</v>
      </c>
      <c r="J87" s="2">
        <v>0</v>
      </c>
      <c r="K87" s="2">
        <v>135594.62</v>
      </c>
      <c r="L87" s="26">
        <f t="shared" si="5"/>
        <v>135594.62</v>
      </c>
      <c r="M87" s="8"/>
      <c r="O87" s="64"/>
      <c r="P87" s="49"/>
      <c r="Q87" s="49"/>
      <c r="R87" s="49"/>
      <c r="S87" s="49"/>
      <c r="T87" s="49"/>
    </row>
    <row r="88" spans="1:20" ht="63" x14ac:dyDescent="0.25">
      <c r="A88" s="45">
        <v>80</v>
      </c>
      <c r="B88" s="5" t="s">
        <v>30</v>
      </c>
      <c r="C88" s="8" t="s">
        <v>66</v>
      </c>
      <c r="D88" s="22" t="s">
        <v>160</v>
      </c>
      <c r="E88" s="8" t="s">
        <v>184</v>
      </c>
      <c r="F88" s="2">
        <v>5916812.7400000002</v>
      </c>
      <c r="G88" s="2">
        <v>1208191.44</v>
      </c>
      <c r="H88" s="2">
        <v>1208191.44</v>
      </c>
      <c r="I88" s="16">
        <v>0</v>
      </c>
      <c r="J88" s="2">
        <v>0</v>
      </c>
      <c r="K88" s="2">
        <v>0</v>
      </c>
      <c r="L88" s="26">
        <f t="shared" si="5"/>
        <v>0</v>
      </c>
      <c r="M88" s="8" t="s">
        <v>275</v>
      </c>
      <c r="O88" s="64"/>
      <c r="P88" s="49"/>
      <c r="Q88" s="49"/>
      <c r="R88" s="49"/>
      <c r="S88" s="49"/>
      <c r="T88" s="49"/>
    </row>
    <row r="89" spans="1:20" ht="47.25" x14ac:dyDescent="0.25">
      <c r="A89" s="45">
        <v>81</v>
      </c>
      <c r="B89" s="5" t="s">
        <v>32</v>
      </c>
      <c r="C89" s="8" t="s">
        <v>169</v>
      </c>
      <c r="D89" s="22" t="s">
        <v>160</v>
      </c>
      <c r="E89" s="8" t="s">
        <v>185</v>
      </c>
      <c r="F89" s="2">
        <v>19439979.829999998</v>
      </c>
      <c r="G89" s="2">
        <v>5554377.54</v>
      </c>
      <c r="H89" s="2">
        <v>5554377.54</v>
      </c>
      <c r="I89" s="16">
        <v>0</v>
      </c>
      <c r="J89" s="2">
        <v>0</v>
      </c>
      <c r="K89" s="2">
        <v>0</v>
      </c>
      <c r="L89" s="26">
        <f t="shared" si="5"/>
        <v>0</v>
      </c>
      <c r="M89" s="8" t="s">
        <v>275</v>
      </c>
      <c r="O89" s="64"/>
      <c r="P89" s="49"/>
      <c r="Q89" s="49"/>
      <c r="R89" s="49"/>
      <c r="S89" s="49"/>
      <c r="T89" s="49"/>
    </row>
    <row r="90" spans="1:20" ht="31.5" x14ac:dyDescent="0.25">
      <c r="A90" s="45">
        <v>82</v>
      </c>
      <c r="B90" s="5" t="s">
        <v>106</v>
      </c>
      <c r="C90" s="8" t="s">
        <v>41</v>
      </c>
      <c r="D90" s="22" t="s">
        <v>160</v>
      </c>
      <c r="E90" s="8" t="s">
        <v>186</v>
      </c>
      <c r="F90" s="2">
        <v>1372923.5</v>
      </c>
      <c r="G90" s="2">
        <v>655362.35</v>
      </c>
      <c r="H90" s="2">
        <v>655362.35</v>
      </c>
      <c r="I90" s="16">
        <v>0</v>
      </c>
      <c r="J90" s="2">
        <v>0</v>
      </c>
      <c r="K90" s="2">
        <v>612813.34</v>
      </c>
      <c r="L90" s="26">
        <f t="shared" si="5"/>
        <v>612813.34</v>
      </c>
      <c r="M90" s="8"/>
      <c r="O90" s="64"/>
      <c r="P90" s="49"/>
      <c r="Q90" s="49"/>
      <c r="R90" s="49"/>
      <c r="S90" s="49"/>
      <c r="T90" s="49"/>
    </row>
    <row r="91" spans="1:20" ht="31.5" x14ac:dyDescent="0.25">
      <c r="A91" s="45">
        <v>83</v>
      </c>
      <c r="B91" s="5" t="s">
        <v>107</v>
      </c>
      <c r="C91" s="8" t="s">
        <v>172</v>
      </c>
      <c r="D91" s="22" t="s">
        <v>160</v>
      </c>
      <c r="E91" s="8" t="s">
        <v>187</v>
      </c>
      <c r="F91" s="2">
        <v>661670.25</v>
      </c>
      <c r="G91" s="2">
        <v>246499.07</v>
      </c>
      <c r="H91" s="2">
        <v>246499.07</v>
      </c>
      <c r="I91" s="16">
        <v>0</v>
      </c>
      <c r="J91" s="2">
        <v>0</v>
      </c>
      <c r="K91" s="2">
        <v>246499.07</v>
      </c>
      <c r="L91" s="26">
        <f t="shared" si="5"/>
        <v>246499.07</v>
      </c>
      <c r="M91" s="8"/>
      <c r="O91" s="64"/>
      <c r="P91" s="49"/>
      <c r="Q91" s="49"/>
      <c r="R91" s="49"/>
      <c r="S91" s="49"/>
      <c r="T91" s="49"/>
    </row>
    <row r="92" spans="1:20" ht="31.5" x14ac:dyDescent="0.25">
      <c r="A92" s="45">
        <v>84</v>
      </c>
      <c r="B92" s="5" t="s">
        <v>178</v>
      </c>
      <c r="C92" s="8" t="s">
        <v>173</v>
      </c>
      <c r="D92" s="22" t="s">
        <v>160</v>
      </c>
      <c r="E92" s="8" t="s">
        <v>188</v>
      </c>
      <c r="F92" s="2">
        <v>778296.46</v>
      </c>
      <c r="G92" s="2">
        <v>298118.21000000002</v>
      </c>
      <c r="H92" s="2">
        <v>298118.21000000002</v>
      </c>
      <c r="I92" s="16">
        <v>0</v>
      </c>
      <c r="J92" s="2">
        <v>60459.63</v>
      </c>
      <c r="K92" s="2">
        <v>45460.38</v>
      </c>
      <c r="L92" s="26">
        <f t="shared" si="5"/>
        <v>105920.01</v>
      </c>
      <c r="M92" s="8"/>
      <c r="O92" s="64"/>
      <c r="P92" s="49"/>
      <c r="Q92" s="49"/>
      <c r="R92" s="49"/>
      <c r="S92" s="49"/>
      <c r="T92" s="49"/>
    </row>
    <row r="93" spans="1:20" ht="31.5" x14ac:dyDescent="0.25">
      <c r="A93" s="45">
        <v>85</v>
      </c>
      <c r="B93" s="5" t="s">
        <v>106</v>
      </c>
      <c r="C93" s="8" t="s">
        <v>174</v>
      </c>
      <c r="D93" s="22" t="s">
        <v>160</v>
      </c>
      <c r="E93" s="8" t="s">
        <v>189</v>
      </c>
      <c r="F93" s="2">
        <v>13932947.869999999</v>
      </c>
      <c r="G93" s="2">
        <v>4671546</v>
      </c>
      <c r="H93" s="2">
        <v>4671546</v>
      </c>
      <c r="I93" s="16">
        <v>0</v>
      </c>
      <c r="J93" s="2">
        <v>0</v>
      </c>
      <c r="K93" s="2">
        <v>4362662.63</v>
      </c>
      <c r="L93" s="26">
        <f t="shared" si="5"/>
        <v>4362662.63</v>
      </c>
      <c r="M93" s="8"/>
      <c r="O93" s="64"/>
      <c r="P93" s="49"/>
      <c r="Q93" s="49"/>
      <c r="R93" s="49"/>
      <c r="S93" s="49"/>
      <c r="T93" s="49"/>
    </row>
    <row r="94" spans="1:20" ht="31.5" x14ac:dyDescent="0.25">
      <c r="A94" s="45">
        <v>86</v>
      </c>
      <c r="B94" s="5" t="s">
        <v>116</v>
      </c>
      <c r="C94" s="8" t="s">
        <v>175</v>
      </c>
      <c r="D94" s="22" t="s">
        <v>160</v>
      </c>
      <c r="E94" s="8" t="s">
        <v>190</v>
      </c>
      <c r="F94" s="2">
        <v>1043954.63</v>
      </c>
      <c r="G94" s="2">
        <v>397581.85</v>
      </c>
      <c r="H94" s="2">
        <v>397581.85</v>
      </c>
      <c r="I94" s="16">
        <v>0</v>
      </c>
      <c r="J94" s="2">
        <v>0</v>
      </c>
      <c r="K94" s="2">
        <v>397581.85</v>
      </c>
      <c r="L94" s="26">
        <f t="shared" si="5"/>
        <v>397581.85</v>
      </c>
      <c r="M94" s="8"/>
      <c r="O94" s="64"/>
      <c r="P94" s="49"/>
      <c r="Q94" s="49"/>
      <c r="R94" s="49"/>
      <c r="S94" s="49"/>
      <c r="T94" s="49"/>
    </row>
    <row r="95" spans="1:20" ht="47.25" x14ac:dyDescent="0.25">
      <c r="A95" s="45">
        <v>87</v>
      </c>
      <c r="B95" s="5" t="s">
        <v>108</v>
      </c>
      <c r="C95" s="8" t="s">
        <v>176</v>
      </c>
      <c r="D95" s="22" t="s">
        <v>160</v>
      </c>
      <c r="E95" s="8" t="s">
        <v>191</v>
      </c>
      <c r="F95" s="2">
        <v>1992535.38</v>
      </c>
      <c r="G95" s="39">
        <v>479385.96</v>
      </c>
      <c r="H95" s="39">
        <f>+G95</f>
        <v>479385.96</v>
      </c>
      <c r="I95" s="16">
        <v>0</v>
      </c>
      <c r="J95" s="2">
        <v>0</v>
      </c>
      <c r="K95" s="2">
        <v>249607.44</v>
      </c>
      <c r="L95" s="26">
        <f t="shared" si="5"/>
        <v>249607.44</v>
      </c>
      <c r="M95" s="8"/>
      <c r="O95" s="64"/>
      <c r="P95" s="49"/>
      <c r="Q95" s="49"/>
      <c r="R95" s="49"/>
      <c r="S95" s="49"/>
      <c r="T95" s="49"/>
    </row>
    <row r="96" spans="1:20" ht="31.5" x14ac:dyDescent="0.25">
      <c r="A96" s="45">
        <v>88</v>
      </c>
      <c r="B96" s="5" t="s">
        <v>109</v>
      </c>
      <c r="C96" s="8" t="s">
        <v>177</v>
      </c>
      <c r="D96" s="22" t="s">
        <v>160</v>
      </c>
      <c r="E96" s="8" t="s">
        <v>192</v>
      </c>
      <c r="F96" s="2">
        <v>4613863.66</v>
      </c>
      <c r="G96" s="2">
        <v>1151392.3999999999</v>
      </c>
      <c r="H96" s="2">
        <v>1151392.3999999999</v>
      </c>
      <c r="I96" s="16">
        <v>0</v>
      </c>
      <c r="J96" s="2">
        <v>0</v>
      </c>
      <c r="K96" s="2">
        <v>0</v>
      </c>
      <c r="L96" s="26">
        <f t="shared" si="5"/>
        <v>0</v>
      </c>
      <c r="M96" s="8"/>
      <c r="O96" s="64"/>
      <c r="P96" s="49"/>
      <c r="Q96" s="49"/>
      <c r="R96" s="49"/>
      <c r="S96" s="49"/>
      <c r="T96" s="49"/>
    </row>
    <row r="97" spans="1:20" ht="47.25" x14ac:dyDescent="0.25">
      <c r="A97" s="45">
        <v>89</v>
      </c>
      <c r="B97" s="5" t="s">
        <v>106</v>
      </c>
      <c r="C97" s="8" t="s">
        <v>55</v>
      </c>
      <c r="D97" s="22" t="s">
        <v>160</v>
      </c>
      <c r="E97" s="8" t="s">
        <v>194</v>
      </c>
      <c r="F97" s="2">
        <v>89702.88</v>
      </c>
      <c r="G97" s="2">
        <v>44851.44</v>
      </c>
      <c r="H97" s="2">
        <v>44851.44</v>
      </c>
      <c r="I97" s="16">
        <v>0</v>
      </c>
      <c r="J97" s="2">
        <v>0</v>
      </c>
      <c r="K97" s="2">
        <v>0</v>
      </c>
      <c r="L97" s="26">
        <f t="shared" si="5"/>
        <v>0</v>
      </c>
      <c r="M97" s="8" t="s">
        <v>275</v>
      </c>
      <c r="O97" s="64"/>
      <c r="P97" s="49"/>
      <c r="Q97" s="49"/>
      <c r="R97" s="49"/>
      <c r="S97" s="49"/>
      <c r="T97" s="49"/>
    </row>
    <row r="98" spans="1:20" ht="47.25" x14ac:dyDescent="0.25">
      <c r="A98" s="45">
        <v>90</v>
      </c>
      <c r="B98" s="5" t="s">
        <v>195</v>
      </c>
      <c r="C98" s="8" t="s">
        <v>193</v>
      </c>
      <c r="D98" s="22" t="s">
        <v>160</v>
      </c>
      <c r="E98" s="8" t="s">
        <v>196</v>
      </c>
      <c r="F98" s="2">
        <v>4113082.8</v>
      </c>
      <c r="G98" s="2">
        <v>2056541.4</v>
      </c>
      <c r="H98" s="2">
        <v>2056541.4</v>
      </c>
      <c r="I98" s="16">
        <v>0</v>
      </c>
      <c r="J98" s="2">
        <v>0</v>
      </c>
      <c r="K98" s="2">
        <v>0</v>
      </c>
      <c r="L98" s="26">
        <f t="shared" si="5"/>
        <v>0</v>
      </c>
      <c r="M98" s="8" t="s">
        <v>275</v>
      </c>
      <c r="O98" s="64"/>
      <c r="P98" s="49"/>
      <c r="Q98" s="49"/>
      <c r="R98" s="49"/>
      <c r="S98" s="49"/>
      <c r="T98" s="49"/>
    </row>
    <row r="99" spans="1:20" x14ac:dyDescent="0.25">
      <c r="A99" s="78" t="s">
        <v>163</v>
      </c>
      <c r="B99" s="78"/>
      <c r="C99" s="78"/>
      <c r="D99" s="36">
        <v>20</v>
      </c>
      <c r="E99" s="6"/>
      <c r="F99" s="7">
        <f>SUM(F79:F98)</f>
        <v>58358347.970000006</v>
      </c>
      <c r="G99" s="7">
        <f>SUM(G79:G98)</f>
        <v>18605621.080000002</v>
      </c>
      <c r="H99" s="7">
        <f t="shared" ref="H99:L99" si="6">SUM(H79:H98)</f>
        <v>18605621.080000002</v>
      </c>
      <c r="I99" s="7">
        <f t="shared" si="6"/>
        <v>0</v>
      </c>
      <c r="J99" s="7">
        <f t="shared" si="6"/>
        <v>101753.82</v>
      </c>
      <c r="K99" s="7">
        <f>SUM(K79:K98)</f>
        <v>7694427.3379999995</v>
      </c>
      <c r="L99" s="7">
        <f t="shared" si="6"/>
        <v>7796181.1579999989</v>
      </c>
      <c r="M99" s="51"/>
      <c r="O99" s="64"/>
      <c r="P99" s="48"/>
      <c r="Q99" s="49"/>
      <c r="R99" s="49"/>
      <c r="S99" s="49"/>
      <c r="T99" s="49"/>
    </row>
    <row r="100" spans="1:20" s="30" customFormat="1" x14ac:dyDescent="0.25">
      <c r="A100" s="23">
        <v>91</v>
      </c>
      <c r="B100" s="5" t="s">
        <v>30</v>
      </c>
      <c r="C100" s="8" t="s">
        <v>198</v>
      </c>
      <c r="D100" s="22" t="s">
        <v>197</v>
      </c>
      <c r="E100" s="8" t="s">
        <v>213</v>
      </c>
      <c r="F100" s="2">
        <v>314862.5</v>
      </c>
      <c r="G100" s="2">
        <v>117302.72</v>
      </c>
      <c r="H100" s="2">
        <v>117302.72</v>
      </c>
      <c r="I100" s="16">
        <v>0</v>
      </c>
      <c r="J100" s="2">
        <v>0</v>
      </c>
      <c r="K100" s="2">
        <v>117302.72</v>
      </c>
      <c r="L100" s="26">
        <f t="shared" si="5"/>
        <v>117302.72</v>
      </c>
      <c r="M100" s="8"/>
      <c r="O100" s="64"/>
      <c r="P100" s="66"/>
      <c r="Q100" s="66"/>
      <c r="R100" s="66"/>
      <c r="S100" s="66"/>
      <c r="T100" s="66"/>
    </row>
    <row r="101" spans="1:20" s="30" customFormat="1" ht="31.5" x14ac:dyDescent="0.25">
      <c r="A101" s="23">
        <v>92</v>
      </c>
      <c r="B101" s="5" t="s">
        <v>144</v>
      </c>
      <c r="C101" s="8" t="s">
        <v>40</v>
      </c>
      <c r="D101" s="22" t="s">
        <v>197</v>
      </c>
      <c r="E101" s="8" t="s">
        <v>214</v>
      </c>
      <c r="F101" s="2">
        <v>797036.33000000007</v>
      </c>
      <c r="G101" s="2">
        <v>316720.53000000003</v>
      </c>
      <c r="H101" s="2">
        <v>316720.53000000003</v>
      </c>
      <c r="I101" s="16">
        <v>0</v>
      </c>
      <c r="J101" s="2">
        <v>0</v>
      </c>
      <c r="K101" s="2">
        <v>316720.53000000003</v>
      </c>
      <c r="L101" s="26">
        <f t="shared" si="5"/>
        <v>316720.53000000003</v>
      </c>
      <c r="M101" s="8"/>
      <c r="O101" s="64"/>
      <c r="P101" s="66"/>
      <c r="Q101" s="66"/>
      <c r="R101" s="66"/>
      <c r="S101" s="66"/>
      <c r="T101" s="66"/>
    </row>
    <row r="102" spans="1:20" s="30" customFormat="1" ht="47.25" x14ac:dyDescent="0.25">
      <c r="A102" s="23">
        <v>93</v>
      </c>
      <c r="B102" s="5" t="s">
        <v>106</v>
      </c>
      <c r="C102" s="8" t="s">
        <v>199</v>
      </c>
      <c r="D102" s="22" t="s">
        <v>197</v>
      </c>
      <c r="E102" s="8" t="s">
        <v>215</v>
      </c>
      <c r="F102" s="2">
        <v>129330</v>
      </c>
      <c r="G102" s="2">
        <v>64039.38</v>
      </c>
      <c r="H102" s="2">
        <v>64039.38</v>
      </c>
      <c r="I102" s="16">
        <v>0</v>
      </c>
      <c r="J102" s="2">
        <v>0</v>
      </c>
      <c r="K102" s="2">
        <v>64039.37</v>
      </c>
      <c r="L102" s="26">
        <f t="shared" si="5"/>
        <v>64039.37</v>
      </c>
      <c r="M102" s="8"/>
      <c r="O102" s="64"/>
      <c r="P102" s="66"/>
      <c r="Q102" s="66"/>
      <c r="R102" s="66"/>
      <c r="S102" s="66"/>
      <c r="T102" s="66"/>
    </row>
    <row r="103" spans="1:20" s="30" customFormat="1" ht="31.5" x14ac:dyDescent="0.25">
      <c r="A103" s="45">
        <v>94</v>
      </c>
      <c r="B103" s="5" t="s">
        <v>30</v>
      </c>
      <c r="C103" s="8" t="s">
        <v>200</v>
      </c>
      <c r="D103" s="22" t="s">
        <v>197</v>
      </c>
      <c r="E103" s="8" t="s">
        <v>216</v>
      </c>
      <c r="F103" s="2">
        <v>2230263.25</v>
      </c>
      <c r="G103" s="2">
        <v>1049268.06</v>
      </c>
      <c r="H103" s="2">
        <v>1049268.06</v>
      </c>
      <c r="I103" s="16">
        <v>0</v>
      </c>
      <c r="J103" s="2">
        <v>0</v>
      </c>
      <c r="K103" s="2">
        <v>1037400.11</v>
      </c>
      <c r="L103" s="26">
        <f t="shared" si="5"/>
        <v>1037400.11</v>
      </c>
      <c r="M103" s="8"/>
      <c r="O103" s="64"/>
      <c r="P103" s="66"/>
      <c r="Q103" s="66"/>
      <c r="R103" s="66"/>
      <c r="S103" s="66"/>
      <c r="T103" s="66"/>
    </row>
    <row r="104" spans="1:20" s="30" customFormat="1" x14ac:dyDescent="0.25">
      <c r="A104" s="45">
        <v>95</v>
      </c>
      <c r="B104" s="5" t="s">
        <v>195</v>
      </c>
      <c r="C104" s="8" t="s">
        <v>201</v>
      </c>
      <c r="D104" s="22" t="s">
        <v>197</v>
      </c>
      <c r="E104" s="8" t="s">
        <v>217</v>
      </c>
      <c r="F104" s="2">
        <v>1097100</v>
      </c>
      <c r="G104" s="2">
        <v>436498.57</v>
      </c>
      <c r="H104" s="2">
        <v>436498.57</v>
      </c>
      <c r="I104" s="16">
        <v>0</v>
      </c>
      <c r="J104" s="2">
        <v>0</v>
      </c>
      <c r="K104" s="2">
        <v>427939.77</v>
      </c>
      <c r="L104" s="26">
        <f t="shared" si="5"/>
        <v>427939.77</v>
      </c>
      <c r="M104" s="8"/>
      <c r="O104" s="64"/>
      <c r="P104" s="66"/>
      <c r="Q104" s="66"/>
      <c r="R104" s="66"/>
      <c r="S104" s="66"/>
      <c r="T104" s="66"/>
    </row>
    <row r="105" spans="1:20" s="30" customFormat="1" ht="31.5" x14ac:dyDescent="0.25">
      <c r="A105" s="45">
        <v>96</v>
      </c>
      <c r="B105" s="5" t="s">
        <v>30</v>
      </c>
      <c r="C105" s="8" t="s">
        <v>202</v>
      </c>
      <c r="D105" s="22" t="s">
        <v>197</v>
      </c>
      <c r="E105" s="8" t="s">
        <v>218</v>
      </c>
      <c r="F105" s="2">
        <v>1387403.05</v>
      </c>
      <c r="G105" s="2">
        <v>662536.05000000005</v>
      </c>
      <c r="H105" s="2">
        <v>662536.05000000005</v>
      </c>
      <c r="I105" s="16">
        <v>0</v>
      </c>
      <c r="J105" s="2">
        <v>0</v>
      </c>
      <c r="K105" s="2">
        <v>656548.96</v>
      </c>
      <c r="L105" s="26">
        <f t="shared" si="5"/>
        <v>656548.96</v>
      </c>
      <c r="M105" s="8"/>
      <c r="O105" s="64"/>
      <c r="P105" s="66"/>
      <c r="Q105" s="66"/>
      <c r="R105" s="66"/>
      <c r="S105" s="66"/>
      <c r="T105" s="66"/>
    </row>
    <row r="106" spans="1:20" s="30" customFormat="1" ht="63" x14ac:dyDescent="0.25">
      <c r="A106" s="45">
        <v>97</v>
      </c>
      <c r="B106" s="5" t="s">
        <v>121</v>
      </c>
      <c r="C106" s="8" t="s">
        <v>203</v>
      </c>
      <c r="D106" s="22" t="s">
        <v>197</v>
      </c>
      <c r="E106" s="8" t="s">
        <v>219</v>
      </c>
      <c r="F106" s="2">
        <v>3356291.79</v>
      </c>
      <c r="G106" s="2">
        <v>1307173.22</v>
      </c>
      <c r="H106" s="2">
        <v>1307173.22</v>
      </c>
      <c r="I106" s="16">
        <v>0</v>
      </c>
      <c r="J106" s="2">
        <v>0</v>
      </c>
      <c r="K106" s="2">
        <v>1099732.02</v>
      </c>
      <c r="L106" s="26">
        <f t="shared" si="5"/>
        <v>1099732.02</v>
      </c>
      <c r="M106" s="8"/>
      <c r="O106" s="64"/>
      <c r="P106" s="66"/>
      <c r="Q106" s="66"/>
      <c r="R106" s="66"/>
      <c r="S106" s="66"/>
      <c r="T106" s="66"/>
    </row>
    <row r="107" spans="1:20" s="30" customFormat="1" ht="31.5" x14ac:dyDescent="0.25">
      <c r="A107" s="45">
        <v>98</v>
      </c>
      <c r="B107" s="5" t="s">
        <v>221</v>
      </c>
      <c r="C107" s="8" t="s">
        <v>204</v>
      </c>
      <c r="D107" s="22" t="s">
        <v>197</v>
      </c>
      <c r="E107" s="8" t="s">
        <v>220</v>
      </c>
      <c r="F107" s="2">
        <v>120250</v>
      </c>
      <c r="G107" s="2">
        <v>48100</v>
      </c>
      <c r="H107" s="2">
        <v>48100</v>
      </c>
      <c r="I107" s="16">
        <v>0</v>
      </c>
      <c r="J107" s="2">
        <v>0</v>
      </c>
      <c r="K107" s="2">
        <v>48100</v>
      </c>
      <c r="L107" s="26">
        <f t="shared" si="5"/>
        <v>48100</v>
      </c>
      <c r="M107" s="8"/>
      <c r="O107" s="64"/>
      <c r="P107" s="66"/>
      <c r="Q107" s="66"/>
      <c r="R107" s="66"/>
      <c r="S107" s="66"/>
      <c r="T107" s="66"/>
    </row>
    <row r="108" spans="1:20" s="30" customFormat="1" ht="94.5" x14ac:dyDescent="0.25">
      <c r="A108" s="45">
        <v>99</v>
      </c>
      <c r="B108" s="5" t="s">
        <v>144</v>
      </c>
      <c r="C108" s="8" t="s">
        <v>53</v>
      </c>
      <c r="D108" s="22" t="s">
        <v>197</v>
      </c>
      <c r="E108" s="8" t="s">
        <v>222</v>
      </c>
      <c r="F108" s="2">
        <v>1969567.16</v>
      </c>
      <c r="G108" s="2">
        <v>894619.84</v>
      </c>
      <c r="H108" s="2">
        <v>894619.84</v>
      </c>
      <c r="I108" s="16">
        <v>0</v>
      </c>
      <c r="J108" s="2">
        <v>0</v>
      </c>
      <c r="K108" s="2">
        <v>793119.63</v>
      </c>
      <c r="L108" s="26">
        <f t="shared" si="5"/>
        <v>793119.63</v>
      </c>
      <c r="M108" s="8"/>
      <c r="O108" s="64"/>
      <c r="P108" s="66"/>
      <c r="Q108" s="66"/>
      <c r="R108" s="66"/>
      <c r="S108" s="66"/>
      <c r="T108" s="66"/>
    </row>
    <row r="109" spans="1:20" s="30" customFormat="1" ht="31.5" x14ac:dyDescent="0.25">
      <c r="A109" s="45">
        <v>100</v>
      </c>
      <c r="B109" s="5" t="s">
        <v>108</v>
      </c>
      <c r="C109" s="8" t="s">
        <v>205</v>
      </c>
      <c r="D109" s="22" t="s">
        <v>197</v>
      </c>
      <c r="E109" s="8" t="s">
        <v>223</v>
      </c>
      <c r="F109" s="2">
        <v>336725</v>
      </c>
      <c r="G109" s="2">
        <v>132440</v>
      </c>
      <c r="H109" s="2">
        <v>132440</v>
      </c>
      <c r="I109" s="16">
        <v>0</v>
      </c>
      <c r="J109" s="2">
        <v>0</v>
      </c>
      <c r="K109" s="2">
        <v>132440</v>
      </c>
      <c r="L109" s="26">
        <f t="shared" si="5"/>
        <v>132440</v>
      </c>
      <c r="M109" s="8"/>
      <c r="O109" s="64"/>
      <c r="P109" s="66"/>
      <c r="Q109" s="66"/>
      <c r="R109" s="66"/>
      <c r="S109" s="66"/>
      <c r="T109" s="66"/>
    </row>
    <row r="110" spans="1:20" s="30" customFormat="1" ht="31.5" x14ac:dyDescent="0.25">
      <c r="A110" s="45">
        <v>101</v>
      </c>
      <c r="B110" s="5" t="s">
        <v>195</v>
      </c>
      <c r="C110" s="8" t="s">
        <v>206</v>
      </c>
      <c r="D110" s="22" t="s">
        <v>197</v>
      </c>
      <c r="E110" s="8" t="s">
        <v>224</v>
      </c>
      <c r="F110" s="2">
        <v>409746.63</v>
      </c>
      <c r="G110" s="2">
        <v>156342.07</v>
      </c>
      <c r="H110" s="2">
        <v>156342.07</v>
      </c>
      <c r="I110" s="16">
        <v>0</v>
      </c>
      <c r="J110" s="2">
        <v>0</v>
      </c>
      <c r="K110" s="2">
        <v>156342.07</v>
      </c>
      <c r="L110" s="26">
        <f t="shared" si="5"/>
        <v>156342.07</v>
      </c>
      <c r="M110" s="8"/>
      <c r="O110" s="64"/>
      <c r="P110" s="66"/>
      <c r="Q110" s="66"/>
      <c r="R110" s="66"/>
      <c r="S110" s="66"/>
      <c r="T110" s="66"/>
    </row>
    <row r="111" spans="1:20" s="30" customFormat="1" ht="63" x14ac:dyDescent="0.25">
      <c r="A111" s="45">
        <v>102</v>
      </c>
      <c r="B111" s="5" t="s">
        <v>106</v>
      </c>
      <c r="C111" s="8" t="s">
        <v>103</v>
      </c>
      <c r="D111" s="22" t="s">
        <v>197</v>
      </c>
      <c r="E111" s="8" t="s">
        <v>225</v>
      </c>
      <c r="F111" s="2">
        <v>205151.25</v>
      </c>
      <c r="G111" s="2">
        <v>81874.25</v>
      </c>
      <c r="H111" s="2">
        <v>81874.25</v>
      </c>
      <c r="I111" s="16">
        <v>0</v>
      </c>
      <c r="J111" s="2">
        <v>0</v>
      </c>
      <c r="K111" s="2">
        <v>81874.25</v>
      </c>
      <c r="L111" s="26">
        <f t="shared" si="5"/>
        <v>81874.25</v>
      </c>
      <c r="M111" s="8"/>
      <c r="O111" s="64"/>
      <c r="P111" s="66"/>
      <c r="Q111" s="66"/>
      <c r="R111" s="66"/>
      <c r="S111" s="66"/>
      <c r="T111" s="66"/>
    </row>
    <row r="112" spans="1:20" s="30" customFormat="1" ht="31.5" x14ac:dyDescent="0.25">
      <c r="A112" s="45">
        <v>103</v>
      </c>
      <c r="B112" s="5" t="s">
        <v>30</v>
      </c>
      <c r="C112" s="8" t="s">
        <v>207</v>
      </c>
      <c r="D112" s="22" t="s">
        <v>197</v>
      </c>
      <c r="E112" s="8" t="s">
        <v>226</v>
      </c>
      <c r="F112" s="2">
        <v>5175059.04</v>
      </c>
      <c r="G112" s="2">
        <v>1949189.63</v>
      </c>
      <c r="H112" s="2">
        <v>1949189.63</v>
      </c>
      <c r="I112" s="16">
        <v>0</v>
      </c>
      <c r="J112" s="2">
        <v>0</v>
      </c>
      <c r="K112" s="2">
        <v>0</v>
      </c>
      <c r="L112" s="26">
        <f t="shared" si="5"/>
        <v>0</v>
      </c>
      <c r="M112" s="8"/>
      <c r="O112" s="64"/>
      <c r="P112" s="66"/>
      <c r="Q112" s="66"/>
      <c r="R112" s="66"/>
      <c r="S112" s="66"/>
      <c r="T112" s="66"/>
    </row>
    <row r="113" spans="1:20" s="30" customFormat="1" ht="42.75" customHeight="1" x14ac:dyDescent="0.25">
      <c r="A113" s="45">
        <v>104</v>
      </c>
      <c r="B113" s="5" t="s">
        <v>30</v>
      </c>
      <c r="C113" s="8" t="s">
        <v>208</v>
      </c>
      <c r="D113" s="22" t="s">
        <v>197</v>
      </c>
      <c r="E113" s="8" t="s">
        <v>227</v>
      </c>
      <c r="F113" s="2">
        <v>906058.71</v>
      </c>
      <c r="G113" s="2">
        <v>414651.81</v>
      </c>
      <c r="H113" s="2">
        <v>414651.81</v>
      </c>
      <c r="I113" s="16">
        <v>0</v>
      </c>
      <c r="J113" s="2">
        <v>0</v>
      </c>
      <c r="K113" s="2">
        <v>409371.38</v>
      </c>
      <c r="L113" s="26">
        <f t="shared" si="5"/>
        <v>409371.38</v>
      </c>
      <c r="M113" s="8"/>
      <c r="O113" s="65"/>
      <c r="P113" s="66"/>
      <c r="Q113" s="66"/>
      <c r="R113" s="66"/>
      <c r="S113" s="66"/>
      <c r="T113" s="66"/>
    </row>
    <row r="114" spans="1:20" s="30" customFormat="1" x14ac:dyDescent="0.25">
      <c r="A114" s="45">
        <v>105</v>
      </c>
      <c r="B114" s="5" t="s">
        <v>30</v>
      </c>
      <c r="C114" s="8" t="s">
        <v>209</v>
      </c>
      <c r="D114" s="22" t="s">
        <v>197</v>
      </c>
      <c r="E114" s="8" t="s">
        <v>228</v>
      </c>
      <c r="F114" s="2">
        <v>138779.56999999998</v>
      </c>
      <c r="G114" s="2">
        <v>67689.73</v>
      </c>
      <c r="H114" s="2">
        <v>67689.73</v>
      </c>
      <c r="I114" s="16">
        <v>0</v>
      </c>
      <c r="J114" s="2">
        <v>0</v>
      </c>
      <c r="K114" s="2">
        <v>67689.73</v>
      </c>
      <c r="L114" s="26">
        <f t="shared" si="5"/>
        <v>67689.73</v>
      </c>
      <c r="M114" s="8"/>
      <c r="O114" s="64"/>
      <c r="P114" s="66"/>
      <c r="Q114" s="66"/>
      <c r="R114" s="66"/>
      <c r="S114" s="66"/>
      <c r="T114" s="66"/>
    </row>
    <row r="115" spans="1:20" s="30" customFormat="1" ht="47.25" x14ac:dyDescent="0.25">
      <c r="A115" s="45">
        <v>106</v>
      </c>
      <c r="B115" s="5" t="s">
        <v>107</v>
      </c>
      <c r="C115" s="8" t="s">
        <v>210</v>
      </c>
      <c r="D115" s="22" t="s">
        <v>197</v>
      </c>
      <c r="E115" s="8" t="s">
        <v>229</v>
      </c>
      <c r="F115" s="2">
        <v>245811.25</v>
      </c>
      <c r="G115" s="2">
        <v>96546.5</v>
      </c>
      <c r="H115" s="2">
        <v>96546.5</v>
      </c>
      <c r="I115" s="16">
        <v>0</v>
      </c>
      <c r="J115" s="2">
        <v>0</v>
      </c>
      <c r="K115" s="2">
        <v>0</v>
      </c>
      <c r="L115" s="26">
        <f t="shared" si="5"/>
        <v>0</v>
      </c>
      <c r="M115" s="8" t="s">
        <v>275</v>
      </c>
      <c r="O115" s="64"/>
      <c r="P115" s="66"/>
      <c r="Q115" s="66"/>
      <c r="R115" s="66"/>
      <c r="S115" s="66"/>
      <c r="T115" s="66"/>
    </row>
    <row r="116" spans="1:20" s="30" customFormat="1" ht="47.25" x14ac:dyDescent="0.25">
      <c r="A116" s="45">
        <v>107</v>
      </c>
      <c r="B116" s="5" t="s">
        <v>30</v>
      </c>
      <c r="C116" s="8" t="s">
        <v>211</v>
      </c>
      <c r="D116" s="22" t="s">
        <v>197</v>
      </c>
      <c r="E116" s="8" t="s">
        <v>230</v>
      </c>
      <c r="F116" s="2">
        <v>707650.58</v>
      </c>
      <c r="G116" s="2">
        <v>344390.55</v>
      </c>
      <c r="H116" s="2">
        <v>344390.55</v>
      </c>
      <c r="I116" s="16">
        <v>0</v>
      </c>
      <c r="J116" s="2">
        <v>0</v>
      </c>
      <c r="K116" s="2">
        <v>340648.15</v>
      </c>
      <c r="L116" s="26">
        <f t="shared" si="5"/>
        <v>340648.15</v>
      </c>
      <c r="M116" s="8"/>
      <c r="O116" s="64"/>
      <c r="P116" s="66"/>
      <c r="Q116" s="66"/>
      <c r="R116" s="66"/>
      <c r="S116" s="66"/>
      <c r="T116" s="66"/>
    </row>
    <row r="117" spans="1:20" s="30" customFormat="1" ht="47.25" x14ac:dyDescent="0.25">
      <c r="A117" s="45">
        <v>108</v>
      </c>
      <c r="B117" s="5" t="s">
        <v>241</v>
      </c>
      <c r="C117" s="37" t="s">
        <v>234</v>
      </c>
      <c r="D117" s="22" t="s">
        <v>197</v>
      </c>
      <c r="E117" s="33" t="s">
        <v>240</v>
      </c>
      <c r="F117" s="2">
        <v>511334.19</v>
      </c>
      <c r="G117" s="2">
        <v>249276.24</v>
      </c>
      <c r="H117" s="16">
        <v>249276.24</v>
      </c>
      <c r="I117" s="2">
        <v>0</v>
      </c>
      <c r="J117" s="2">
        <v>0</v>
      </c>
      <c r="K117" s="26">
        <v>0</v>
      </c>
      <c r="L117" s="35">
        <f t="shared" si="5"/>
        <v>0</v>
      </c>
      <c r="M117" s="8" t="s">
        <v>275</v>
      </c>
      <c r="O117" s="64"/>
      <c r="P117" s="66"/>
      <c r="Q117" s="66"/>
      <c r="R117" s="66"/>
      <c r="S117" s="66"/>
      <c r="T117" s="66"/>
    </row>
    <row r="118" spans="1:20" s="30" customFormat="1" ht="31.5" x14ac:dyDescent="0.25">
      <c r="A118" s="45">
        <v>109</v>
      </c>
      <c r="B118" s="5" t="s">
        <v>111</v>
      </c>
      <c r="C118" s="37" t="s">
        <v>51</v>
      </c>
      <c r="D118" s="22" t="s">
        <v>197</v>
      </c>
      <c r="E118" s="34" t="s">
        <v>242</v>
      </c>
      <c r="F118" s="2">
        <v>23517824.109999999</v>
      </c>
      <c r="G118" s="2">
        <v>10047442.289999999</v>
      </c>
      <c r="H118" s="16">
        <v>10047442.289999999</v>
      </c>
      <c r="I118" s="2">
        <v>0</v>
      </c>
      <c r="J118" s="2">
        <v>0</v>
      </c>
      <c r="K118" s="26">
        <v>0</v>
      </c>
      <c r="L118" s="35">
        <f t="shared" si="5"/>
        <v>0</v>
      </c>
      <c r="M118" s="8"/>
      <c r="O118" s="64"/>
      <c r="P118" s="66"/>
      <c r="Q118" s="66"/>
      <c r="R118" s="66"/>
      <c r="S118" s="66"/>
      <c r="T118" s="66"/>
    </row>
    <row r="119" spans="1:20" s="30" customFormat="1" ht="31.5" x14ac:dyDescent="0.25">
      <c r="A119" s="45">
        <v>110</v>
      </c>
      <c r="B119" s="5" t="s">
        <v>114</v>
      </c>
      <c r="C119" s="37" t="s">
        <v>235</v>
      </c>
      <c r="D119" s="22" t="s">
        <v>197</v>
      </c>
      <c r="E119" s="33" t="s">
        <v>243</v>
      </c>
      <c r="F119" s="2">
        <v>201725</v>
      </c>
      <c r="G119" s="2">
        <v>51903.92</v>
      </c>
      <c r="H119" s="16">
        <v>51903.92</v>
      </c>
      <c r="I119" s="2">
        <v>0</v>
      </c>
      <c r="J119" s="2">
        <v>0</v>
      </c>
      <c r="K119" s="26">
        <v>47843.7</v>
      </c>
      <c r="L119" s="35">
        <f t="shared" si="5"/>
        <v>47843.7</v>
      </c>
      <c r="M119" s="8"/>
      <c r="O119" s="65"/>
      <c r="P119" s="66"/>
      <c r="Q119" s="66"/>
      <c r="R119" s="66"/>
      <c r="S119" s="66"/>
      <c r="T119" s="66"/>
    </row>
    <row r="120" spans="1:20" s="30" customFormat="1" ht="31.5" x14ac:dyDescent="0.25">
      <c r="A120" s="45">
        <v>111</v>
      </c>
      <c r="B120" s="5" t="s">
        <v>31</v>
      </c>
      <c r="C120" s="37" t="s">
        <v>236</v>
      </c>
      <c r="D120" s="22" t="s">
        <v>197</v>
      </c>
      <c r="E120" s="33" t="s">
        <v>244</v>
      </c>
      <c r="F120" s="2">
        <v>224192.5</v>
      </c>
      <c r="G120" s="2">
        <v>42055.199999999997</v>
      </c>
      <c r="H120" s="16">
        <v>42055.199999999997</v>
      </c>
      <c r="I120" s="2">
        <v>0</v>
      </c>
      <c r="J120" s="2">
        <v>0</v>
      </c>
      <c r="K120" s="46">
        <v>42055.199999999997</v>
      </c>
      <c r="L120" s="35">
        <f t="shared" si="5"/>
        <v>42055.199999999997</v>
      </c>
      <c r="M120" s="8"/>
      <c r="O120" s="65"/>
      <c r="P120" s="66"/>
      <c r="Q120" s="66"/>
      <c r="R120" s="66"/>
      <c r="S120" s="66"/>
      <c r="T120" s="66"/>
    </row>
    <row r="121" spans="1:20" s="30" customFormat="1" ht="47.25" x14ac:dyDescent="0.25">
      <c r="A121" s="45">
        <v>112</v>
      </c>
      <c r="B121" s="5" t="s">
        <v>32</v>
      </c>
      <c r="C121" s="37" t="s">
        <v>52</v>
      </c>
      <c r="D121" s="22" t="s">
        <v>197</v>
      </c>
      <c r="E121" s="34" t="s">
        <v>245</v>
      </c>
      <c r="F121" s="2">
        <v>4146022.11</v>
      </c>
      <c r="G121" s="2">
        <v>1463304.75</v>
      </c>
      <c r="H121" s="16">
        <v>1463304.75</v>
      </c>
      <c r="I121" s="2">
        <v>0</v>
      </c>
      <c r="J121" s="2">
        <v>0</v>
      </c>
      <c r="K121" s="26">
        <v>0</v>
      </c>
      <c r="L121" s="35">
        <f t="shared" si="5"/>
        <v>0</v>
      </c>
      <c r="M121" s="8"/>
      <c r="O121" s="65"/>
      <c r="P121" s="66"/>
      <c r="Q121" s="66"/>
      <c r="R121" s="66"/>
      <c r="S121" s="66"/>
      <c r="T121" s="66"/>
    </row>
    <row r="122" spans="1:20" s="30" customFormat="1" x14ac:dyDescent="0.25">
      <c r="A122" s="45">
        <v>113</v>
      </c>
      <c r="B122" s="5" t="s">
        <v>32</v>
      </c>
      <c r="C122" s="8" t="s">
        <v>237</v>
      </c>
      <c r="D122" s="22" t="s">
        <v>197</v>
      </c>
      <c r="E122" s="33" t="s">
        <v>159</v>
      </c>
      <c r="F122" s="2">
        <v>528491.34</v>
      </c>
      <c r="G122" s="2">
        <v>207628.08</v>
      </c>
      <c r="H122" s="16">
        <v>207628.08</v>
      </c>
      <c r="I122" s="2">
        <v>0</v>
      </c>
      <c r="J122" s="2">
        <v>0</v>
      </c>
      <c r="K122" s="26">
        <v>52894.13</v>
      </c>
      <c r="L122" s="35">
        <f t="shared" si="5"/>
        <v>52894.13</v>
      </c>
      <c r="M122" s="8"/>
      <c r="O122" s="65"/>
      <c r="P122" s="66"/>
    </row>
    <row r="123" spans="1:20" s="30" customFormat="1" ht="35.25" customHeight="1" x14ac:dyDescent="0.25">
      <c r="A123" s="45">
        <v>114</v>
      </c>
      <c r="B123" s="5" t="s">
        <v>30</v>
      </c>
      <c r="C123" s="37" t="s">
        <v>238</v>
      </c>
      <c r="D123" s="22" t="s">
        <v>197</v>
      </c>
      <c r="E123" s="34" t="s">
        <v>246</v>
      </c>
      <c r="F123" s="2">
        <v>566462.63</v>
      </c>
      <c r="G123" s="2">
        <v>138498.45000000001</v>
      </c>
      <c r="H123" s="16">
        <v>138498.45000000001</v>
      </c>
      <c r="I123" s="2">
        <v>0</v>
      </c>
      <c r="J123" s="2">
        <v>0</v>
      </c>
      <c r="K123" s="26">
        <v>0</v>
      </c>
      <c r="L123" s="35">
        <f t="shared" si="5"/>
        <v>0</v>
      </c>
      <c r="M123" s="8"/>
      <c r="O123" s="65"/>
      <c r="P123" s="66"/>
    </row>
    <row r="124" spans="1:20" s="30" customFormat="1" x14ac:dyDescent="0.25">
      <c r="A124" s="45">
        <v>115</v>
      </c>
      <c r="B124" s="5" t="s">
        <v>195</v>
      </c>
      <c r="C124" s="37" t="s">
        <v>239</v>
      </c>
      <c r="D124" s="22" t="s">
        <v>197</v>
      </c>
      <c r="E124" s="34" t="s">
        <v>247</v>
      </c>
      <c r="F124" s="2">
        <v>757768.09</v>
      </c>
      <c r="G124" s="2">
        <v>342674.12</v>
      </c>
      <c r="H124" s="16">
        <v>342674.12</v>
      </c>
      <c r="I124" s="2">
        <v>0</v>
      </c>
      <c r="J124" s="2">
        <v>171337.06</v>
      </c>
      <c r="K124" s="26">
        <v>141668.46</v>
      </c>
      <c r="L124" s="35">
        <f t="shared" si="5"/>
        <v>313005.52</v>
      </c>
      <c r="M124" s="8"/>
      <c r="O124" s="67"/>
      <c r="P124" s="66"/>
    </row>
    <row r="125" spans="1:20" s="30" customFormat="1" x14ac:dyDescent="0.25">
      <c r="A125" s="45">
        <v>116</v>
      </c>
      <c r="B125" s="5" t="s">
        <v>30</v>
      </c>
      <c r="C125" s="37" t="s">
        <v>62</v>
      </c>
      <c r="D125" s="22" t="s">
        <v>197</v>
      </c>
      <c r="E125" s="34" t="s">
        <v>240</v>
      </c>
      <c r="F125" s="2">
        <v>168417.9</v>
      </c>
      <c r="G125" s="2">
        <v>82166.45</v>
      </c>
      <c r="H125" s="16">
        <f>+G125</f>
        <v>82166.45</v>
      </c>
      <c r="I125" s="2">
        <v>0</v>
      </c>
      <c r="J125" s="2">
        <v>0</v>
      </c>
      <c r="K125" s="26">
        <v>82166.45</v>
      </c>
      <c r="L125" s="35">
        <f t="shared" ref="L125" si="7">+K125+J125</f>
        <v>82166.45</v>
      </c>
      <c r="M125" s="8"/>
      <c r="O125" s="65"/>
      <c r="P125" s="66"/>
    </row>
    <row r="126" spans="1:20" x14ac:dyDescent="0.25">
      <c r="A126" s="78" t="s">
        <v>212</v>
      </c>
      <c r="B126" s="78"/>
      <c r="C126" s="78"/>
      <c r="D126" s="36">
        <v>26</v>
      </c>
      <c r="E126" s="6"/>
      <c r="F126" s="7">
        <f>SUM(F100:F125)</f>
        <v>50149323.980000004</v>
      </c>
      <c r="G126" s="7">
        <f>SUM(G100:G125)</f>
        <v>20764332.409999996</v>
      </c>
      <c r="H126" s="7">
        <f t="shared" ref="H126:L126" si="8">SUM(H100:H125)</f>
        <v>20764332.409999996</v>
      </c>
      <c r="I126" s="7">
        <f t="shared" si="8"/>
        <v>0</v>
      </c>
      <c r="J126" s="7">
        <f t="shared" si="8"/>
        <v>171337.06</v>
      </c>
      <c r="K126" s="7">
        <f t="shared" si="8"/>
        <v>6115896.6300000018</v>
      </c>
      <c r="L126" s="7">
        <f t="shared" si="8"/>
        <v>6287233.6900000023</v>
      </c>
      <c r="M126" s="8"/>
      <c r="O126" s="67"/>
      <c r="P126" s="50"/>
    </row>
    <row r="127" spans="1:20" s="30" customFormat="1" ht="31.5" x14ac:dyDescent="0.25">
      <c r="A127" s="23">
        <v>117</v>
      </c>
      <c r="B127" s="5" t="s">
        <v>107</v>
      </c>
      <c r="C127" s="8" t="s">
        <v>204</v>
      </c>
      <c r="D127" s="22" t="s">
        <v>231</v>
      </c>
      <c r="E127" s="8" t="s">
        <v>232</v>
      </c>
      <c r="F127" s="2">
        <v>117000</v>
      </c>
      <c r="G127" s="2">
        <v>46200</v>
      </c>
      <c r="H127" s="2">
        <v>46200</v>
      </c>
      <c r="I127" s="16">
        <v>0</v>
      </c>
      <c r="J127" s="2">
        <v>0</v>
      </c>
      <c r="K127" s="2">
        <v>46200</v>
      </c>
      <c r="L127" s="26">
        <f t="shared" si="5"/>
        <v>46200</v>
      </c>
      <c r="M127" s="8"/>
      <c r="O127" s="64"/>
      <c r="P127" s="66"/>
    </row>
    <row r="128" spans="1:20" s="30" customFormat="1" ht="31.5" x14ac:dyDescent="0.25">
      <c r="A128" s="23">
        <v>118</v>
      </c>
      <c r="B128" s="5" t="s">
        <v>30</v>
      </c>
      <c r="C128" s="37" t="s">
        <v>248</v>
      </c>
      <c r="D128" s="22" t="s">
        <v>231</v>
      </c>
      <c r="E128" s="8" t="s">
        <v>252</v>
      </c>
      <c r="F128" s="2">
        <v>440457.11</v>
      </c>
      <c r="G128" s="2">
        <v>187506.46</v>
      </c>
      <c r="H128" s="2">
        <v>187506.46</v>
      </c>
      <c r="I128" s="16">
        <v>0</v>
      </c>
      <c r="J128" s="2">
        <v>0</v>
      </c>
      <c r="K128" s="2">
        <v>187506.46</v>
      </c>
      <c r="L128" s="26">
        <f t="shared" si="5"/>
        <v>187506.46</v>
      </c>
      <c r="M128" s="8"/>
      <c r="O128" s="64"/>
      <c r="P128" s="66"/>
    </row>
    <row r="129" spans="1:17" s="30" customFormat="1" ht="63" x14ac:dyDescent="0.25">
      <c r="A129" s="23">
        <v>119</v>
      </c>
      <c r="B129" s="5" t="s">
        <v>111</v>
      </c>
      <c r="C129" s="37" t="s">
        <v>249</v>
      </c>
      <c r="D129" s="22" t="s">
        <v>231</v>
      </c>
      <c r="E129" s="8" t="s">
        <v>253</v>
      </c>
      <c r="F129" s="2">
        <v>392136.9</v>
      </c>
      <c r="G129" s="2">
        <v>152161.21</v>
      </c>
      <c r="H129" s="2">
        <v>152161.21</v>
      </c>
      <c r="I129" s="16">
        <v>0</v>
      </c>
      <c r="J129" s="2">
        <v>0</v>
      </c>
      <c r="K129" s="2">
        <v>152161.21</v>
      </c>
      <c r="L129" s="26">
        <f t="shared" si="5"/>
        <v>152161.21</v>
      </c>
      <c r="M129" s="8"/>
      <c r="O129" s="64"/>
      <c r="P129" s="66"/>
    </row>
    <row r="130" spans="1:17" s="30" customFormat="1" ht="31.5" x14ac:dyDescent="0.25">
      <c r="A130" s="45">
        <v>120</v>
      </c>
      <c r="B130" s="5" t="s">
        <v>106</v>
      </c>
      <c r="C130" s="37" t="s">
        <v>41</v>
      </c>
      <c r="D130" s="22" t="s">
        <v>231</v>
      </c>
      <c r="E130" s="8" t="s">
        <v>254</v>
      </c>
      <c r="F130" s="2">
        <v>580910.09</v>
      </c>
      <c r="G130" s="2">
        <v>227010.79</v>
      </c>
      <c r="H130" s="2">
        <v>227010.79</v>
      </c>
      <c r="I130" s="16">
        <v>0</v>
      </c>
      <c r="J130" s="2">
        <v>0</v>
      </c>
      <c r="K130" s="2">
        <v>227010.79</v>
      </c>
      <c r="L130" s="26">
        <f>+K130+J130</f>
        <v>227010.79</v>
      </c>
      <c r="M130" s="8"/>
      <c r="O130" s="64"/>
      <c r="P130" s="66"/>
    </row>
    <row r="131" spans="1:17" s="30" customFormat="1" x14ac:dyDescent="0.25">
      <c r="A131" s="45">
        <v>121</v>
      </c>
      <c r="B131" s="5" t="s">
        <v>30</v>
      </c>
      <c r="C131" s="37" t="s">
        <v>250</v>
      </c>
      <c r="D131" s="22" t="s">
        <v>231</v>
      </c>
      <c r="E131" s="8" t="s">
        <v>255</v>
      </c>
      <c r="F131" s="2">
        <v>1505723.09</v>
      </c>
      <c r="G131" s="2">
        <v>593634.93000000005</v>
      </c>
      <c r="H131" s="2">
        <v>593634.93000000005</v>
      </c>
      <c r="I131" s="16">
        <v>0</v>
      </c>
      <c r="J131" s="2">
        <v>0</v>
      </c>
      <c r="K131" s="2">
        <v>593634.9</v>
      </c>
      <c r="L131" s="46">
        <f t="shared" ref="L131:L179" si="9">+K131+J131</f>
        <v>593634.9</v>
      </c>
      <c r="M131" s="8"/>
      <c r="O131" s="64"/>
      <c r="P131" s="68"/>
    </row>
    <row r="132" spans="1:17" s="30" customFormat="1" ht="78.75" x14ac:dyDescent="0.25">
      <c r="A132" s="45">
        <v>122</v>
      </c>
      <c r="B132" s="5" t="s">
        <v>111</v>
      </c>
      <c r="C132" s="37" t="s">
        <v>251</v>
      </c>
      <c r="D132" s="22" t="s">
        <v>231</v>
      </c>
      <c r="E132" s="8" t="s">
        <v>256</v>
      </c>
      <c r="F132" s="2">
        <v>402785.81</v>
      </c>
      <c r="G132" s="2">
        <v>55169.760000000002</v>
      </c>
      <c r="H132" s="2">
        <v>55169.760000000002</v>
      </c>
      <c r="I132" s="16">
        <v>0</v>
      </c>
      <c r="J132" s="2">
        <v>0</v>
      </c>
      <c r="K132" s="2">
        <v>55169.760000000002</v>
      </c>
      <c r="L132" s="46">
        <f t="shared" si="9"/>
        <v>55169.760000000002</v>
      </c>
      <c r="M132" s="8"/>
      <c r="O132" s="64"/>
    </row>
    <row r="133" spans="1:17" s="30" customFormat="1" ht="63" x14ac:dyDescent="0.25">
      <c r="A133" s="45">
        <v>123</v>
      </c>
      <c r="B133" s="5" t="s">
        <v>30</v>
      </c>
      <c r="C133" s="37" t="s">
        <v>170</v>
      </c>
      <c r="D133" s="22" t="s">
        <v>231</v>
      </c>
      <c r="E133" s="8" t="s">
        <v>257</v>
      </c>
      <c r="F133" s="2">
        <v>586829.31579999998</v>
      </c>
      <c r="G133" s="2">
        <v>105466.35</v>
      </c>
      <c r="H133" s="2">
        <v>105466.35</v>
      </c>
      <c r="I133" s="16">
        <v>0</v>
      </c>
      <c r="J133" s="2">
        <v>0</v>
      </c>
      <c r="K133" s="2">
        <v>0</v>
      </c>
      <c r="L133" s="46">
        <f t="shared" si="9"/>
        <v>0</v>
      </c>
      <c r="M133" s="8" t="s">
        <v>275</v>
      </c>
    </row>
    <row r="134" spans="1:17" s="30" customFormat="1" ht="31.5" x14ac:dyDescent="0.25">
      <c r="A134" s="45">
        <v>124</v>
      </c>
      <c r="B134" s="5" t="s">
        <v>109</v>
      </c>
      <c r="C134" s="37" t="s">
        <v>258</v>
      </c>
      <c r="D134" s="22" t="s">
        <v>231</v>
      </c>
      <c r="E134" s="8" t="s">
        <v>260</v>
      </c>
      <c r="F134" s="2">
        <v>939361.88</v>
      </c>
      <c r="G134" s="2">
        <v>211371.09</v>
      </c>
      <c r="H134" s="2">
        <f>+G134</f>
        <v>211371.09</v>
      </c>
      <c r="I134" s="16">
        <v>0</v>
      </c>
      <c r="J134" s="2">
        <v>0</v>
      </c>
      <c r="K134" s="2">
        <v>0</v>
      </c>
      <c r="L134" s="46">
        <f t="shared" si="9"/>
        <v>0</v>
      </c>
      <c r="M134" s="8"/>
      <c r="O134" s="19"/>
    </row>
    <row r="135" spans="1:17" s="30" customFormat="1" ht="31.5" x14ac:dyDescent="0.25">
      <c r="A135" s="45">
        <v>125</v>
      </c>
      <c r="B135" s="5" t="s">
        <v>144</v>
      </c>
      <c r="C135" s="37" t="s">
        <v>259</v>
      </c>
      <c r="D135" s="22" t="s">
        <v>231</v>
      </c>
      <c r="E135" s="8" t="s">
        <v>261</v>
      </c>
      <c r="F135" s="2">
        <v>139906.23999999999</v>
      </c>
      <c r="G135" s="2">
        <v>48723.72</v>
      </c>
      <c r="H135" s="2">
        <f>+G135</f>
        <v>48723.72</v>
      </c>
      <c r="I135" s="16">
        <v>0</v>
      </c>
      <c r="J135" s="2">
        <v>0</v>
      </c>
      <c r="K135" s="2">
        <v>38479.230000000003</v>
      </c>
      <c r="L135" s="46">
        <f t="shared" si="9"/>
        <v>38479.230000000003</v>
      </c>
      <c r="M135" s="8"/>
      <c r="O135" s="19"/>
    </row>
    <row r="136" spans="1:17" s="30" customFormat="1" ht="31.5" x14ac:dyDescent="0.25">
      <c r="A136" s="45">
        <v>126</v>
      </c>
      <c r="B136" s="5" t="s">
        <v>107</v>
      </c>
      <c r="C136" s="37" t="s">
        <v>54</v>
      </c>
      <c r="D136" s="22" t="s">
        <v>231</v>
      </c>
      <c r="E136" s="8" t="s">
        <v>262</v>
      </c>
      <c r="F136" s="2">
        <v>3414615.16</v>
      </c>
      <c r="G136" s="2">
        <v>590994.78</v>
      </c>
      <c r="H136" s="2">
        <f>+G136</f>
        <v>590994.78</v>
      </c>
      <c r="I136" s="16">
        <v>0</v>
      </c>
      <c r="J136" s="2">
        <v>0</v>
      </c>
      <c r="K136" s="2">
        <v>0</v>
      </c>
      <c r="L136" s="46">
        <f t="shared" si="9"/>
        <v>0</v>
      </c>
      <c r="M136" s="8"/>
      <c r="O136" s="19"/>
    </row>
    <row r="137" spans="1:17" s="30" customFormat="1" ht="31.5" x14ac:dyDescent="0.25">
      <c r="A137" s="45">
        <v>127</v>
      </c>
      <c r="B137" s="40" t="s">
        <v>107</v>
      </c>
      <c r="C137" s="47" t="s">
        <v>78</v>
      </c>
      <c r="D137" s="44" t="s">
        <v>231</v>
      </c>
      <c r="E137" s="42" t="s">
        <v>338</v>
      </c>
      <c r="F137" s="39">
        <v>220575</v>
      </c>
      <c r="G137" s="39">
        <v>42350</v>
      </c>
      <c r="H137" s="39">
        <v>42350</v>
      </c>
      <c r="I137" s="43">
        <v>0</v>
      </c>
      <c r="J137" s="39">
        <v>0</v>
      </c>
      <c r="K137" s="39">
        <v>0</v>
      </c>
      <c r="L137" s="46">
        <f t="shared" ref="L137" si="10">+K137+J137</f>
        <v>0</v>
      </c>
      <c r="M137" s="42"/>
      <c r="O137" s="19"/>
    </row>
    <row r="138" spans="1:17" x14ac:dyDescent="0.25">
      <c r="A138" s="78" t="s">
        <v>233</v>
      </c>
      <c r="B138" s="78"/>
      <c r="C138" s="78"/>
      <c r="D138" s="36">
        <v>11</v>
      </c>
      <c r="E138" s="6"/>
      <c r="F138" s="7">
        <f>SUM(F127:F137)</f>
        <v>8740300.5958000012</v>
      </c>
      <c r="G138" s="41">
        <f>SUM(G127:G137)</f>
        <v>2260589.0900000003</v>
      </c>
      <c r="H138" s="41">
        <f t="shared" ref="H138:K138" si="11">SUM(H127:H137)</f>
        <v>2260589.0900000003</v>
      </c>
      <c r="I138" s="41">
        <f t="shared" si="11"/>
        <v>0</v>
      </c>
      <c r="J138" s="41">
        <f t="shared" si="11"/>
        <v>0</v>
      </c>
      <c r="K138" s="41">
        <f t="shared" si="11"/>
        <v>1300162.3499999999</v>
      </c>
      <c r="L138" s="41">
        <f>SUM(L127:L137)</f>
        <v>1300162.3499999999</v>
      </c>
      <c r="M138" s="8"/>
    </row>
    <row r="139" spans="1:17" s="30" customFormat="1" ht="47.25" x14ac:dyDescent="0.25">
      <c r="A139" s="23">
        <v>128</v>
      </c>
      <c r="B139" s="5" t="s">
        <v>108</v>
      </c>
      <c r="C139" s="47" t="s">
        <v>263</v>
      </c>
      <c r="D139" s="22" t="s">
        <v>266</v>
      </c>
      <c r="E139" s="8" t="s">
        <v>267</v>
      </c>
      <c r="F139" s="2">
        <v>6725838.0599999996</v>
      </c>
      <c r="G139" s="2">
        <v>2066553.71</v>
      </c>
      <c r="H139" s="2">
        <f t="shared" ref="H139:H144" si="12">+G139</f>
        <v>2066553.71</v>
      </c>
      <c r="I139" s="16">
        <v>0</v>
      </c>
      <c r="J139" s="2">
        <v>1033276.86</v>
      </c>
      <c r="K139" s="2">
        <v>0</v>
      </c>
      <c r="L139" s="26">
        <f t="shared" si="9"/>
        <v>1033276.86</v>
      </c>
      <c r="M139" s="8"/>
      <c r="O139" s="71"/>
      <c r="P139" s="70"/>
      <c r="Q139" s="66"/>
    </row>
    <row r="140" spans="1:17" s="30" customFormat="1" ht="31.5" x14ac:dyDescent="0.25">
      <c r="A140" s="23">
        <v>129</v>
      </c>
      <c r="B140" s="5" t="s">
        <v>107</v>
      </c>
      <c r="C140" s="47" t="s">
        <v>264</v>
      </c>
      <c r="D140" s="22" t="s">
        <v>266</v>
      </c>
      <c r="E140" s="8" t="s">
        <v>159</v>
      </c>
      <c r="F140" s="2">
        <v>128662.98</v>
      </c>
      <c r="G140" s="2">
        <v>47591.39</v>
      </c>
      <c r="H140" s="2">
        <f t="shared" si="12"/>
        <v>47591.39</v>
      </c>
      <c r="I140" s="16">
        <v>0</v>
      </c>
      <c r="J140" s="2">
        <v>0</v>
      </c>
      <c r="K140" s="2">
        <v>47591.39</v>
      </c>
      <c r="L140" s="46">
        <f t="shared" si="9"/>
        <v>47591.39</v>
      </c>
      <c r="M140" s="8"/>
      <c r="O140" s="72"/>
      <c r="P140" s="70"/>
      <c r="Q140" s="66"/>
    </row>
    <row r="141" spans="1:17" s="30" customFormat="1" ht="47.25" x14ac:dyDescent="0.25">
      <c r="A141" s="23">
        <v>130</v>
      </c>
      <c r="B141" s="5" t="s">
        <v>241</v>
      </c>
      <c r="C141" s="47" t="s">
        <v>71</v>
      </c>
      <c r="D141" s="22" t="s">
        <v>266</v>
      </c>
      <c r="E141" s="8" t="s">
        <v>129</v>
      </c>
      <c r="F141" s="2">
        <v>270582.5</v>
      </c>
      <c r="G141" s="2">
        <v>101621</v>
      </c>
      <c r="H141" s="2">
        <f t="shared" si="12"/>
        <v>101621</v>
      </c>
      <c r="I141" s="16">
        <v>0</v>
      </c>
      <c r="J141" s="2">
        <v>0</v>
      </c>
      <c r="K141" s="2">
        <v>0</v>
      </c>
      <c r="L141" s="46">
        <f t="shared" si="9"/>
        <v>0</v>
      </c>
      <c r="M141" s="8"/>
      <c r="O141" s="73"/>
      <c r="P141" s="70"/>
      <c r="Q141" s="66"/>
    </row>
    <row r="142" spans="1:17" s="30" customFormat="1" ht="31.5" x14ac:dyDescent="0.25">
      <c r="A142" s="45">
        <v>131</v>
      </c>
      <c r="B142" s="5" t="s">
        <v>107</v>
      </c>
      <c r="C142" s="47" t="s">
        <v>204</v>
      </c>
      <c r="D142" s="22" t="s">
        <v>266</v>
      </c>
      <c r="E142" s="8" t="s">
        <v>268</v>
      </c>
      <c r="F142" s="2">
        <v>110728.75</v>
      </c>
      <c r="G142" s="2">
        <v>44156.76</v>
      </c>
      <c r="H142" s="2">
        <f t="shared" si="12"/>
        <v>44156.76</v>
      </c>
      <c r="I142" s="16">
        <v>0</v>
      </c>
      <c r="J142" s="2">
        <v>0</v>
      </c>
      <c r="K142" s="2">
        <v>44156.76</v>
      </c>
      <c r="L142" s="46">
        <f t="shared" si="9"/>
        <v>44156.76</v>
      </c>
      <c r="M142" s="8"/>
      <c r="O142" s="72"/>
      <c r="P142" s="70"/>
      <c r="Q142" s="66"/>
    </row>
    <row r="143" spans="1:17" s="30" customFormat="1" ht="47.25" x14ac:dyDescent="0.25">
      <c r="A143" s="45">
        <v>132</v>
      </c>
      <c r="B143" s="5" t="s">
        <v>128</v>
      </c>
      <c r="C143" s="47" t="s">
        <v>273</v>
      </c>
      <c r="D143" s="22" t="s">
        <v>266</v>
      </c>
      <c r="E143" s="8" t="s">
        <v>269</v>
      </c>
      <c r="F143" s="2">
        <v>1899937.46</v>
      </c>
      <c r="G143" s="2">
        <v>651870.1</v>
      </c>
      <c r="H143" s="2">
        <f t="shared" si="12"/>
        <v>651870.1</v>
      </c>
      <c r="I143" s="16">
        <v>0</v>
      </c>
      <c r="J143" s="2">
        <v>0</v>
      </c>
      <c r="K143" s="2">
        <v>0</v>
      </c>
      <c r="L143" s="46">
        <f t="shared" si="9"/>
        <v>0</v>
      </c>
      <c r="M143" s="8"/>
      <c r="O143" s="73"/>
      <c r="P143" s="70"/>
      <c r="Q143" s="66"/>
    </row>
    <row r="144" spans="1:17" s="30" customFormat="1" ht="31.5" x14ac:dyDescent="0.25">
      <c r="A144" s="45">
        <v>133</v>
      </c>
      <c r="B144" s="5" t="s">
        <v>128</v>
      </c>
      <c r="C144" s="47" t="s">
        <v>265</v>
      </c>
      <c r="D144" s="22" t="s">
        <v>266</v>
      </c>
      <c r="E144" s="8" t="s">
        <v>270</v>
      </c>
      <c r="F144" s="2">
        <v>221541.73749999999</v>
      </c>
      <c r="G144" s="2">
        <v>85188.94</v>
      </c>
      <c r="H144" s="2">
        <f t="shared" si="12"/>
        <v>85188.94</v>
      </c>
      <c r="I144" s="16">
        <v>0</v>
      </c>
      <c r="J144" s="2">
        <v>0</v>
      </c>
      <c r="K144" s="2">
        <v>85188.94</v>
      </c>
      <c r="L144" s="46">
        <f t="shared" si="9"/>
        <v>85188.94</v>
      </c>
      <c r="M144" s="8"/>
      <c r="O144" s="71"/>
      <c r="P144" s="70"/>
      <c r="Q144" s="66"/>
    </row>
    <row r="145" spans="1:17" s="30" customFormat="1" ht="47.25" x14ac:dyDescent="0.25">
      <c r="A145" s="45">
        <v>134</v>
      </c>
      <c r="B145" s="40" t="s">
        <v>106</v>
      </c>
      <c r="C145" s="47" t="s">
        <v>343</v>
      </c>
      <c r="D145" s="44" t="s">
        <v>266</v>
      </c>
      <c r="E145" s="42" t="s">
        <v>278</v>
      </c>
      <c r="F145" s="39">
        <v>106833.36</v>
      </c>
      <c r="G145" s="39">
        <v>53416.68</v>
      </c>
      <c r="H145" s="39">
        <v>53416.68</v>
      </c>
      <c r="I145" s="43">
        <v>0</v>
      </c>
      <c r="J145" s="39">
        <v>0</v>
      </c>
      <c r="K145" s="39">
        <v>53416.68</v>
      </c>
      <c r="L145" s="46">
        <f t="shared" si="9"/>
        <v>53416.68</v>
      </c>
      <c r="M145" s="42"/>
      <c r="O145" s="73"/>
      <c r="P145" s="70"/>
      <c r="Q145" s="66"/>
    </row>
    <row r="146" spans="1:17" s="30" customFormat="1" ht="31.5" x14ac:dyDescent="0.25">
      <c r="A146" s="45">
        <v>135</v>
      </c>
      <c r="B146" s="40" t="s">
        <v>110</v>
      </c>
      <c r="C146" s="47" t="s">
        <v>279</v>
      </c>
      <c r="D146" s="44" t="s">
        <v>266</v>
      </c>
      <c r="E146" s="42" t="s">
        <v>10</v>
      </c>
      <c r="F146" s="39">
        <v>442954.11</v>
      </c>
      <c r="G146" s="39">
        <v>241270.89</v>
      </c>
      <c r="H146" s="39">
        <v>241270.89</v>
      </c>
      <c r="I146" s="43">
        <v>0</v>
      </c>
      <c r="J146" s="39">
        <v>0</v>
      </c>
      <c r="K146" s="39">
        <v>0</v>
      </c>
      <c r="L146" s="46">
        <f t="shared" si="9"/>
        <v>0</v>
      </c>
      <c r="M146" s="42"/>
      <c r="O146" s="73"/>
      <c r="P146" s="70"/>
      <c r="Q146" s="66"/>
    </row>
    <row r="147" spans="1:17" s="30" customFormat="1" ht="31.5" x14ac:dyDescent="0.25">
      <c r="A147" s="45">
        <v>136</v>
      </c>
      <c r="B147" s="40" t="s">
        <v>30</v>
      </c>
      <c r="C147" s="47" t="s">
        <v>280</v>
      </c>
      <c r="D147" s="44" t="s">
        <v>266</v>
      </c>
      <c r="E147" s="42" t="s">
        <v>283</v>
      </c>
      <c r="F147" s="39">
        <v>216133.98</v>
      </c>
      <c r="G147" s="39">
        <v>81203.59</v>
      </c>
      <c r="H147" s="39">
        <v>81203.59</v>
      </c>
      <c r="I147" s="43">
        <v>0</v>
      </c>
      <c r="J147" s="39">
        <v>0</v>
      </c>
      <c r="K147" s="39">
        <v>0</v>
      </c>
      <c r="L147" s="46">
        <f t="shared" si="9"/>
        <v>0</v>
      </c>
      <c r="M147" s="42"/>
      <c r="O147" s="73"/>
      <c r="P147" s="70"/>
      <c r="Q147" s="66"/>
    </row>
    <row r="148" spans="1:17" s="30" customFormat="1" ht="31.5" x14ac:dyDescent="0.25">
      <c r="A148" s="45">
        <v>137</v>
      </c>
      <c r="B148" s="40" t="s">
        <v>106</v>
      </c>
      <c r="C148" s="47" t="s">
        <v>281</v>
      </c>
      <c r="D148" s="44" t="s">
        <v>266</v>
      </c>
      <c r="E148" s="42" t="s">
        <v>284</v>
      </c>
      <c r="F148" s="39">
        <v>107430.46</v>
      </c>
      <c r="G148" s="39">
        <v>42059.68</v>
      </c>
      <c r="H148" s="39">
        <v>42059.68</v>
      </c>
      <c r="I148" s="43">
        <v>0</v>
      </c>
      <c r="J148" s="39">
        <v>0</v>
      </c>
      <c r="K148" s="39">
        <v>42059.68</v>
      </c>
      <c r="L148" s="46">
        <f t="shared" si="9"/>
        <v>42059.68</v>
      </c>
      <c r="M148" s="42"/>
      <c r="O148" s="73"/>
      <c r="P148" s="70"/>
      <c r="Q148" s="66"/>
    </row>
    <row r="149" spans="1:17" s="30" customFormat="1" ht="47.25" x14ac:dyDescent="0.25">
      <c r="A149" s="45">
        <v>138</v>
      </c>
      <c r="B149" s="40" t="s">
        <v>109</v>
      </c>
      <c r="C149" s="47" t="s">
        <v>67</v>
      </c>
      <c r="D149" s="44" t="s">
        <v>266</v>
      </c>
      <c r="E149" s="42" t="s">
        <v>285</v>
      </c>
      <c r="F149" s="39">
        <v>1221762.5</v>
      </c>
      <c r="G149" s="39">
        <v>478697.01</v>
      </c>
      <c r="H149" s="39">
        <v>478697.01</v>
      </c>
      <c r="I149" s="43">
        <v>0</v>
      </c>
      <c r="J149" s="39">
        <v>0</v>
      </c>
      <c r="K149" s="39">
        <v>478697.01</v>
      </c>
      <c r="L149" s="46">
        <f t="shared" si="9"/>
        <v>478697.01</v>
      </c>
      <c r="M149" s="42"/>
      <c r="O149" s="73"/>
      <c r="P149" s="70"/>
      <c r="Q149" s="66"/>
    </row>
    <row r="150" spans="1:17" s="30" customFormat="1" ht="31.5" x14ac:dyDescent="0.25">
      <c r="A150" s="45">
        <v>139</v>
      </c>
      <c r="B150" s="40" t="s">
        <v>128</v>
      </c>
      <c r="C150" s="47" t="s">
        <v>282</v>
      </c>
      <c r="D150" s="44" t="s">
        <v>266</v>
      </c>
      <c r="E150" s="42" t="s">
        <v>286</v>
      </c>
      <c r="F150" s="39">
        <v>642955.94999999995</v>
      </c>
      <c r="G150" s="39">
        <v>242760.3</v>
      </c>
      <c r="H150" s="39">
        <v>242760.3</v>
      </c>
      <c r="I150" s="43">
        <v>0</v>
      </c>
      <c r="J150" s="39">
        <v>0</v>
      </c>
      <c r="K150" s="39">
        <v>0</v>
      </c>
      <c r="L150" s="46">
        <f t="shared" si="9"/>
        <v>0</v>
      </c>
      <c r="M150" s="42"/>
      <c r="O150" s="73"/>
      <c r="P150" s="70"/>
      <c r="Q150" s="66"/>
    </row>
    <row r="151" spans="1:17" s="30" customFormat="1" ht="31.5" x14ac:dyDescent="0.25">
      <c r="A151" s="45">
        <v>140</v>
      </c>
      <c r="B151" s="40" t="s">
        <v>107</v>
      </c>
      <c r="C151" s="47" t="s">
        <v>288</v>
      </c>
      <c r="D151" s="44" t="s">
        <v>266</v>
      </c>
      <c r="E151" s="42" t="s">
        <v>295</v>
      </c>
      <c r="F151" s="39">
        <v>124800</v>
      </c>
      <c r="G151" s="39">
        <v>47369.5</v>
      </c>
      <c r="H151" s="39">
        <f>+G151</f>
        <v>47369.5</v>
      </c>
      <c r="I151" s="43">
        <v>0</v>
      </c>
      <c r="J151" s="39">
        <v>0</v>
      </c>
      <c r="K151" s="39">
        <v>0</v>
      </c>
      <c r="L151" s="46">
        <f t="shared" si="9"/>
        <v>0</v>
      </c>
      <c r="M151" s="42"/>
      <c r="O151" s="73"/>
      <c r="P151" s="70"/>
      <c r="Q151" s="66"/>
    </row>
    <row r="152" spans="1:17" s="30" customFormat="1" ht="31.5" x14ac:dyDescent="0.25">
      <c r="A152" s="45">
        <v>141</v>
      </c>
      <c r="B152" s="40" t="s">
        <v>108</v>
      </c>
      <c r="C152" s="47" t="s">
        <v>205</v>
      </c>
      <c r="D152" s="44" t="s">
        <v>266</v>
      </c>
      <c r="E152" s="42" t="s">
        <v>296</v>
      </c>
      <c r="F152" s="39">
        <v>1251505</v>
      </c>
      <c r="G152" s="39">
        <v>500602</v>
      </c>
      <c r="H152" s="39">
        <v>500602</v>
      </c>
      <c r="I152" s="43">
        <v>0</v>
      </c>
      <c r="J152" s="39">
        <v>0</v>
      </c>
      <c r="K152" s="39">
        <v>0</v>
      </c>
      <c r="L152" s="46">
        <f t="shared" si="9"/>
        <v>0</v>
      </c>
      <c r="M152" s="42"/>
      <c r="O152" s="70"/>
      <c r="Q152" s="66"/>
    </row>
    <row r="153" spans="1:17" s="30" customFormat="1" ht="31.5" x14ac:dyDescent="0.25">
      <c r="A153" s="45">
        <v>142</v>
      </c>
      <c r="B153" s="40" t="s">
        <v>116</v>
      </c>
      <c r="C153" s="47" t="s">
        <v>289</v>
      </c>
      <c r="D153" s="44" t="s">
        <v>266</v>
      </c>
      <c r="E153" s="42" t="s">
        <v>297</v>
      </c>
      <c r="F153" s="39">
        <v>650507.5</v>
      </c>
      <c r="G153" s="39">
        <v>252876.87</v>
      </c>
      <c r="H153" s="39">
        <v>252876.87</v>
      </c>
      <c r="I153" s="43">
        <v>0</v>
      </c>
      <c r="J153" s="39">
        <v>0</v>
      </c>
      <c r="K153" s="39">
        <v>252076.87</v>
      </c>
      <c r="L153" s="46">
        <f t="shared" si="9"/>
        <v>252076.87</v>
      </c>
      <c r="M153" s="42"/>
      <c r="O153" s="73"/>
      <c r="P153" s="70"/>
      <c r="Q153" s="66"/>
    </row>
    <row r="154" spans="1:17" s="30" customFormat="1" ht="31.5" x14ac:dyDescent="0.25">
      <c r="A154" s="45">
        <v>143</v>
      </c>
      <c r="B154" s="40" t="s">
        <v>144</v>
      </c>
      <c r="C154" s="47" t="s">
        <v>290</v>
      </c>
      <c r="D154" s="44" t="s">
        <v>266</v>
      </c>
      <c r="E154" s="42" t="s">
        <v>298</v>
      </c>
      <c r="F154" s="39">
        <v>207676.19999999998</v>
      </c>
      <c r="G154" s="39">
        <v>83070.48</v>
      </c>
      <c r="H154" s="39">
        <v>83070.48</v>
      </c>
      <c r="I154" s="43">
        <v>0</v>
      </c>
      <c r="J154" s="39">
        <v>0</v>
      </c>
      <c r="K154" s="39">
        <v>83070.48</v>
      </c>
      <c r="L154" s="46">
        <f t="shared" si="9"/>
        <v>83070.48</v>
      </c>
      <c r="M154" s="42"/>
      <c r="O154" s="72"/>
      <c r="P154" s="70"/>
      <c r="Q154" s="66"/>
    </row>
    <row r="155" spans="1:17" s="30" customFormat="1" ht="31.5" x14ac:dyDescent="0.25">
      <c r="A155" s="45">
        <v>144</v>
      </c>
      <c r="B155" s="40" t="s">
        <v>195</v>
      </c>
      <c r="C155" s="47" t="s">
        <v>291</v>
      </c>
      <c r="D155" s="44" t="s">
        <v>266</v>
      </c>
      <c r="E155" s="42" t="s">
        <v>299</v>
      </c>
      <c r="F155" s="39">
        <v>302121.25</v>
      </c>
      <c r="G155" s="39">
        <v>109763.56</v>
      </c>
      <c r="H155" s="39">
        <v>109763.56</v>
      </c>
      <c r="I155" s="43">
        <v>0</v>
      </c>
      <c r="J155" s="39">
        <v>0</v>
      </c>
      <c r="K155" s="39">
        <v>109763.56</v>
      </c>
      <c r="L155" s="46">
        <f t="shared" si="9"/>
        <v>109763.56</v>
      </c>
      <c r="M155" s="42"/>
      <c r="O155" s="73"/>
      <c r="P155" s="70"/>
      <c r="Q155" s="66"/>
    </row>
    <row r="156" spans="1:17" s="30" customFormat="1" ht="47.25" x14ac:dyDescent="0.25">
      <c r="A156" s="45">
        <v>145</v>
      </c>
      <c r="B156" s="40" t="s">
        <v>32</v>
      </c>
      <c r="C156" s="47" t="s">
        <v>292</v>
      </c>
      <c r="D156" s="44" t="s">
        <v>266</v>
      </c>
      <c r="E156" s="42" t="s">
        <v>300</v>
      </c>
      <c r="F156" s="39">
        <v>889696.25</v>
      </c>
      <c r="G156" s="39">
        <v>342527.07</v>
      </c>
      <c r="H156" s="39">
        <v>342527.07</v>
      </c>
      <c r="I156" s="43">
        <v>0</v>
      </c>
      <c r="J156" s="39">
        <v>0</v>
      </c>
      <c r="K156" s="39">
        <v>342527.07</v>
      </c>
      <c r="L156" s="46">
        <f t="shared" si="9"/>
        <v>342527.07</v>
      </c>
      <c r="M156" s="42"/>
      <c r="O156" s="73"/>
      <c r="P156" s="70"/>
      <c r="Q156" s="66"/>
    </row>
    <row r="157" spans="1:17" s="30" customFormat="1" ht="31.5" x14ac:dyDescent="0.25">
      <c r="A157" s="45">
        <v>146</v>
      </c>
      <c r="B157" s="40" t="s">
        <v>109</v>
      </c>
      <c r="C157" s="47" t="s">
        <v>302</v>
      </c>
      <c r="D157" s="44" t="s">
        <v>266</v>
      </c>
      <c r="E157" s="42" t="s">
        <v>301</v>
      </c>
      <c r="F157" s="39">
        <v>456686.25</v>
      </c>
      <c r="G157" s="39">
        <v>178649.5</v>
      </c>
      <c r="H157" s="39">
        <v>178649.5</v>
      </c>
      <c r="I157" s="43">
        <v>0</v>
      </c>
      <c r="J157" s="39">
        <v>0</v>
      </c>
      <c r="K157" s="39">
        <v>178649.5</v>
      </c>
      <c r="L157" s="46">
        <f t="shared" si="9"/>
        <v>178649.5</v>
      </c>
      <c r="M157" s="42"/>
      <c r="O157" s="73"/>
      <c r="P157" s="70"/>
      <c r="Q157" s="66"/>
    </row>
    <row r="158" spans="1:17" s="30" customFormat="1" x14ac:dyDescent="0.25">
      <c r="A158" s="45">
        <v>147</v>
      </c>
      <c r="B158" s="40" t="s">
        <v>31</v>
      </c>
      <c r="C158" s="47" t="s">
        <v>56</v>
      </c>
      <c r="D158" s="44" t="s">
        <v>266</v>
      </c>
      <c r="E158" s="42" t="s">
        <v>303</v>
      </c>
      <c r="F158" s="39">
        <v>184287.5</v>
      </c>
      <c r="G158" s="39">
        <v>70889.759999999995</v>
      </c>
      <c r="H158" s="39">
        <v>70889.759999999995</v>
      </c>
      <c r="I158" s="43">
        <v>0</v>
      </c>
      <c r="J158" s="39">
        <v>0</v>
      </c>
      <c r="K158" s="39">
        <v>70889.759999999995</v>
      </c>
      <c r="L158" s="46">
        <f t="shared" si="9"/>
        <v>70889.759999999995</v>
      </c>
      <c r="M158" s="42"/>
      <c r="O158" s="73"/>
      <c r="P158" s="70"/>
      <c r="Q158" s="66"/>
    </row>
    <row r="159" spans="1:17" s="30" customFormat="1" ht="17.25" customHeight="1" x14ac:dyDescent="0.25">
      <c r="A159" s="45">
        <v>148</v>
      </c>
      <c r="B159" s="40" t="s">
        <v>30</v>
      </c>
      <c r="C159" s="47" t="s">
        <v>39</v>
      </c>
      <c r="D159" s="44" t="s">
        <v>266</v>
      </c>
      <c r="E159" s="42" t="s">
        <v>304</v>
      </c>
      <c r="F159" s="39">
        <v>378855.49320000003</v>
      </c>
      <c r="G159" s="39">
        <v>188276.7</v>
      </c>
      <c r="H159" s="39">
        <v>188276.7</v>
      </c>
      <c r="I159" s="43">
        <v>0</v>
      </c>
      <c r="J159" s="39">
        <v>0</v>
      </c>
      <c r="K159" s="39">
        <v>184315.59</v>
      </c>
      <c r="L159" s="46">
        <f t="shared" si="9"/>
        <v>184315.59</v>
      </c>
      <c r="M159" s="42"/>
      <c r="O159" s="73"/>
      <c r="P159" s="70"/>
      <c r="Q159" s="66"/>
    </row>
    <row r="160" spans="1:17" s="30" customFormat="1" ht="31.5" x14ac:dyDescent="0.25">
      <c r="A160" s="45">
        <v>149</v>
      </c>
      <c r="B160" s="40" t="s">
        <v>111</v>
      </c>
      <c r="C160" s="47" t="s">
        <v>293</v>
      </c>
      <c r="D160" s="44" t="s">
        <v>266</v>
      </c>
      <c r="E160" s="42" t="s">
        <v>305</v>
      </c>
      <c r="F160" s="39">
        <v>4270231.4400000004</v>
      </c>
      <c r="G160" s="39">
        <v>691643.47</v>
      </c>
      <c r="H160" s="39">
        <f>+G160</f>
        <v>691643.47</v>
      </c>
      <c r="I160" s="43">
        <v>0</v>
      </c>
      <c r="J160" s="39">
        <v>0</v>
      </c>
      <c r="K160" s="39">
        <v>533582.59</v>
      </c>
      <c r="L160" s="46">
        <f t="shared" si="9"/>
        <v>533582.59</v>
      </c>
      <c r="M160" s="42"/>
      <c r="O160" s="73"/>
      <c r="P160" s="70"/>
      <c r="Q160" s="66"/>
    </row>
    <row r="161" spans="1:17" s="30" customFormat="1" ht="31.5" x14ac:dyDescent="0.25">
      <c r="A161" s="45">
        <v>150</v>
      </c>
      <c r="B161" s="40" t="s">
        <v>144</v>
      </c>
      <c r="C161" s="47" t="s">
        <v>294</v>
      </c>
      <c r="D161" s="44" t="s">
        <v>266</v>
      </c>
      <c r="E161" s="42" t="s">
        <v>306</v>
      </c>
      <c r="F161" s="39">
        <v>22748548.300000001</v>
      </c>
      <c r="G161" s="39">
        <v>10503484.369999999</v>
      </c>
      <c r="H161" s="39">
        <f>+G161</f>
        <v>10503484.369999999</v>
      </c>
      <c r="I161" s="43">
        <v>0</v>
      </c>
      <c r="J161" s="39">
        <v>0</v>
      </c>
      <c r="K161" s="39">
        <v>0</v>
      </c>
      <c r="L161" s="46">
        <f t="shared" si="9"/>
        <v>0</v>
      </c>
      <c r="M161" s="42"/>
      <c r="O161" s="70"/>
      <c r="Q161" s="66"/>
    </row>
    <row r="162" spans="1:17" s="30" customFormat="1" ht="47.25" x14ac:dyDescent="0.25">
      <c r="A162" s="45">
        <v>151</v>
      </c>
      <c r="B162" s="40" t="s">
        <v>144</v>
      </c>
      <c r="C162" s="47" t="s">
        <v>307</v>
      </c>
      <c r="D162" s="44" t="s">
        <v>266</v>
      </c>
      <c r="E162" s="42" t="s">
        <v>320</v>
      </c>
      <c r="F162" s="39">
        <v>97930</v>
      </c>
      <c r="G162" s="39">
        <v>48965</v>
      </c>
      <c r="H162" s="39">
        <v>48965</v>
      </c>
      <c r="I162" s="43">
        <v>0</v>
      </c>
      <c r="J162" s="39">
        <v>0</v>
      </c>
      <c r="K162" s="39">
        <v>0</v>
      </c>
      <c r="L162" s="46">
        <f t="shared" si="9"/>
        <v>0</v>
      </c>
      <c r="M162" s="42" t="s">
        <v>275</v>
      </c>
      <c r="O162" s="73"/>
      <c r="P162" s="70"/>
      <c r="Q162" s="66"/>
    </row>
    <row r="163" spans="1:17" s="30" customFormat="1" ht="31.5" x14ac:dyDescent="0.25">
      <c r="A163" s="45">
        <v>152</v>
      </c>
      <c r="B163" s="40" t="s">
        <v>107</v>
      </c>
      <c r="C163" s="47" t="s">
        <v>308</v>
      </c>
      <c r="D163" s="44" t="s">
        <v>266</v>
      </c>
      <c r="E163" s="42" t="s">
        <v>321</v>
      </c>
      <c r="F163" s="39">
        <v>3790263.1500000004</v>
      </c>
      <c r="G163" s="39">
        <v>1667568.73</v>
      </c>
      <c r="H163" s="39">
        <v>1667568.73</v>
      </c>
      <c r="I163" s="43">
        <v>0</v>
      </c>
      <c r="J163" s="39">
        <v>0</v>
      </c>
      <c r="K163" s="39">
        <v>0</v>
      </c>
      <c r="L163" s="46">
        <f t="shared" si="9"/>
        <v>0</v>
      </c>
      <c r="M163" s="42"/>
      <c r="O163" s="70"/>
      <c r="Q163" s="66"/>
    </row>
    <row r="164" spans="1:17" s="30" customFormat="1" ht="31.5" x14ac:dyDescent="0.25">
      <c r="A164" s="45">
        <v>153</v>
      </c>
      <c r="B164" s="40" t="s">
        <v>116</v>
      </c>
      <c r="C164" s="47" t="s">
        <v>175</v>
      </c>
      <c r="D164" s="44" t="s">
        <v>266</v>
      </c>
      <c r="E164" s="42" t="s">
        <v>190</v>
      </c>
      <c r="F164" s="39">
        <v>910180</v>
      </c>
      <c r="G164" s="39">
        <v>73600</v>
      </c>
      <c r="H164" s="39">
        <v>73600</v>
      </c>
      <c r="I164" s="43">
        <v>0</v>
      </c>
      <c r="J164" s="39">
        <v>0</v>
      </c>
      <c r="K164" s="39">
        <v>73600</v>
      </c>
      <c r="L164" s="46">
        <f t="shared" si="9"/>
        <v>73600</v>
      </c>
      <c r="M164" s="42"/>
      <c r="O164" s="73"/>
      <c r="P164" s="70"/>
      <c r="Q164" s="66"/>
    </row>
    <row r="165" spans="1:17" s="30" customFormat="1" ht="31.5" x14ac:dyDescent="0.25">
      <c r="A165" s="45">
        <v>154</v>
      </c>
      <c r="B165" s="40" t="s">
        <v>144</v>
      </c>
      <c r="C165" s="47" t="s">
        <v>309</v>
      </c>
      <c r="D165" s="44" t="s">
        <v>266</v>
      </c>
      <c r="E165" s="42" t="s">
        <v>322</v>
      </c>
      <c r="F165" s="39">
        <v>1184662.3599999999</v>
      </c>
      <c r="G165" s="39">
        <v>336921.62</v>
      </c>
      <c r="H165" s="39">
        <v>336921.62</v>
      </c>
      <c r="I165" s="43">
        <v>0</v>
      </c>
      <c r="J165" s="39">
        <v>0</v>
      </c>
      <c r="K165" s="39">
        <v>0</v>
      </c>
      <c r="L165" s="46">
        <f t="shared" si="9"/>
        <v>0</v>
      </c>
      <c r="M165" s="42"/>
      <c r="O165" s="70"/>
      <c r="Q165" s="66"/>
    </row>
    <row r="166" spans="1:17" s="30" customFormat="1" ht="47.25" x14ac:dyDescent="0.25">
      <c r="A166" s="45">
        <v>155</v>
      </c>
      <c r="B166" s="40" t="s">
        <v>107</v>
      </c>
      <c r="C166" s="47" t="s">
        <v>310</v>
      </c>
      <c r="D166" s="44" t="s">
        <v>266</v>
      </c>
      <c r="E166" s="42" t="s">
        <v>323</v>
      </c>
      <c r="F166" s="39">
        <v>21349690.25</v>
      </c>
      <c r="G166" s="39">
        <v>5636581.4000000004</v>
      </c>
      <c r="H166" s="39">
        <v>5636581.4000000004</v>
      </c>
      <c r="I166" s="43">
        <v>0</v>
      </c>
      <c r="J166" s="39">
        <v>0</v>
      </c>
      <c r="K166" s="39">
        <v>0</v>
      </c>
      <c r="L166" s="46">
        <f t="shared" si="9"/>
        <v>0</v>
      </c>
      <c r="M166" s="42"/>
      <c r="O166" s="70"/>
      <c r="Q166" s="66"/>
    </row>
    <row r="167" spans="1:17" s="30" customFormat="1" ht="63" x14ac:dyDescent="0.25">
      <c r="A167" s="45">
        <v>156</v>
      </c>
      <c r="B167" s="40" t="s">
        <v>32</v>
      </c>
      <c r="C167" s="47" t="s">
        <v>311</v>
      </c>
      <c r="D167" s="44" t="s">
        <v>266</v>
      </c>
      <c r="E167" s="42" t="s">
        <v>324</v>
      </c>
      <c r="F167" s="39">
        <v>2209967.5</v>
      </c>
      <c r="G167" s="39">
        <v>741706</v>
      </c>
      <c r="H167" s="39">
        <v>741706</v>
      </c>
      <c r="I167" s="43">
        <v>0</v>
      </c>
      <c r="J167" s="39">
        <v>0</v>
      </c>
      <c r="K167" s="39">
        <v>0</v>
      </c>
      <c r="L167" s="46">
        <f t="shared" si="9"/>
        <v>0</v>
      </c>
      <c r="M167" s="42"/>
      <c r="O167" s="70"/>
      <c r="Q167" s="66"/>
    </row>
    <row r="168" spans="1:17" s="30" customFormat="1" ht="31.5" x14ac:dyDescent="0.25">
      <c r="A168" s="45">
        <v>157</v>
      </c>
      <c r="B168" s="40" t="s">
        <v>157</v>
      </c>
      <c r="C168" s="47" t="s">
        <v>312</v>
      </c>
      <c r="D168" s="44" t="s">
        <v>266</v>
      </c>
      <c r="E168" s="42" t="s">
        <v>325</v>
      </c>
      <c r="F168" s="39">
        <v>1027342.4952</v>
      </c>
      <c r="G168" s="39">
        <v>391539.88</v>
      </c>
      <c r="H168" s="39">
        <v>391539.88</v>
      </c>
      <c r="I168" s="43">
        <v>0</v>
      </c>
      <c r="J168" s="39">
        <v>0</v>
      </c>
      <c r="K168" s="39">
        <v>0</v>
      </c>
      <c r="L168" s="46">
        <f t="shared" si="9"/>
        <v>0</v>
      </c>
      <c r="M168" s="42"/>
      <c r="O168" s="73"/>
      <c r="P168" s="70"/>
      <c r="Q168" s="66"/>
    </row>
    <row r="169" spans="1:17" s="30" customFormat="1" ht="31.5" x14ac:dyDescent="0.25">
      <c r="A169" s="45">
        <v>158</v>
      </c>
      <c r="B169" s="40" t="s">
        <v>148</v>
      </c>
      <c r="C169" s="47" t="s">
        <v>313</v>
      </c>
      <c r="D169" s="44" t="s">
        <v>266</v>
      </c>
      <c r="E169" s="42" t="s">
        <v>326</v>
      </c>
      <c r="F169" s="39">
        <v>350465.6</v>
      </c>
      <c r="G169" s="39">
        <v>125427.29</v>
      </c>
      <c r="H169" s="39">
        <v>125427.29</v>
      </c>
      <c r="I169" s="43">
        <v>0</v>
      </c>
      <c r="J169" s="39">
        <v>0</v>
      </c>
      <c r="K169" s="39">
        <v>0</v>
      </c>
      <c r="L169" s="46">
        <f t="shared" si="9"/>
        <v>0</v>
      </c>
      <c r="M169" s="42"/>
      <c r="O169" s="70"/>
      <c r="Q169" s="66"/>
    </row>
    <row r="170" spans="1:17" s="30" customFormat="1" ht="47.25" x14ac:dyDescent="0.25">
      <c r="A170" s="45">
        <v>159</v>
      </c>
      <c r="B170" s="40" t="s">
        <v>107</v>
      </c>
      <c r="C170" s="47" t="s">
        <v>314</v>
      </c>
      <c r="D170" s="44" t="s">
        <v>266</v>
      </c>
      <c r="E170" s="42" t="s">
        <v>328</v>
      </c>
      <c r="F170" s="39">
        <v>3247791.88</v>
      </c>
      <c r="G170" s="39">
        <v>1060301</v>
      </c>
      <c r="H170" s="39">
        <v>1060301</v>
      </c>
      <c r="I170" s="43">
        <v>0</v>
      </c>
      <c r="J170" s="39">
        <v>0</v>
      </c>
      <c r="K170" s="39">
        <v>0</v>
      </c>
      <c r="L170" s="46">
        <f t="shared" si="9"/>
        <v>0</v>
      </c>
      <c r="M170" s="42"/>
      <c r="O170" s="70"/>
      <c r="Q170" s="66"/>
    </row>
    <row r="171" spans="1:17" s="30" customFormat="1" ht="31.5" x14ac:dyDescent="0.25">
      <c r="A171" s="45">
        <v>160</v>
      </c>
      <c r="B171" s="40" t="s">
        <v>111</v>
      </c>
      <c r="C171" s="47" t="s">
        <v>315</v>
      </c>
      <c r="D171" s="44" t="s">
        <v>266</v>
      </c>
      <c r="E171" s="42" t="s">
        <v>329</v>
      </c>
      <c r="F171" s="39">
        <v>211346.08</v>
      </c>
      <c r="G171" s="39">
        <v>84538.43</v>
      </c>
      <c r="H171" s="39">
        <v>84538.43</v>
      </c>
      <c r="I171" s="43">
        <v>0</v>
      </c>
      <c r="J171" s="39">
        <v>0</v>
      </c>
      <c r="K171" s="39">
        <v>0</v>
      </c>
      <c r="L171" s="46">
        <f t="shared" si="9"/>
        <v>0</v>
      </c>
      <c r="M171" s="42"/>
      <c r="O171" s="71"/>
      <c r="P171" s="70"/>
      <c r="Q171" s="66"/>
    </row>
    <row r="172" spans="1:17" s="30" customFormat="1" ht="63" x14ac:dyDescent="0.25">
      <c r="A172" s="45">
        <v>161</v>
      </c>
      <c r="B172" s="40" t="s">
        <v>30</v>
      </c>
      <c r="C172" s="47" t="s">
        <v>316</v>
      </c>
      <c r="D172" s="44" t="s">
        <v>266</v>
      </c>
      <c r="E172" s="42" t="s">
        <v>330</v>
      </c>
      <c r="F172" s="39">
        <v>769861.99</v>
      </c>
      <c r="G172" s="39">
        <v>328806.87</v>
      </c>
      <c r="H172" s="39">
        <v>328806.87</v>
      </c>
      <c r="I172" s="43">
        <v>0</v>
      </c>
      <c r="J172" s="39">
        <v>0</v>
      </c>
      <c r="K172" s="39">
        <v>0</v>
      </c>
      <c r="L172" s="46">
        <f t="shared" si="9"/>
        <v>0</v>
      </c>
      <c r="M172" s="42"/>
      <c r="O172" s="70"/>
      <c r="Q172" s="66"/>
    </row>
    <row r="173" spans="1:17" s="30" customFormat="1" ht="31.5" x14ac:dyDescent="0.25">
      <c r="A173" s="45">
        <v>162</v>
      </c>
      <c r="B173" s="40" t="s">
        <v>106</v>
      </c>
      <c r="C173" s="47" t="s">
        <v>174</v>
      </c>
      <c r="D173" s="44" t="s">
        <v>266</v>
      </c>
      <c r="E173" s="42" t="s">
        <v>331</v>
      </c>
      <c r="F173" s="39">
        <v>3153545.57</v>
      </c>
      <c r="G173" s="39">
        <v>807407.65</v>
      </c>
      <c r="H173" s="39">
        <v>807407.65</v>
      </c>
      <c r="I173" s="43">
        <v>0</v>
      </c>
      <c r="J173" s="39">
        <v>0</v>
      </c>
      <c r="K173" s="39">
        <v>0</v>
      </c>
      <c r="L173" s="46">
        <f t="shared" si="9"/>
        <v>0</v>
      </c>
      <c r="M173" s="42"/>
      <c r="O173" s="70"/>
      <c r="Q173" s="66"/>
    </row>
    <row r="174" spans="1:17" s="30" customFormat="1" x14ac:dyDescent="0.25">
      <c r="A174" s="45">
        <v>163</v>
      </c>
      <c r="B174" s="40" t="s">
        <v>30</v>
      </c>
      <c r="C174" s="47" t="s">
        <v>317</v>
      </c>
      <c r="D174" s="44" t="s">
        <v>266</v>
      </c>
      <c r="E174" s="42" t="s">
        <v>332</v>
      </c>
      <c r="F174" s="39">
        <v>31297063.219999999</v>
      </c>
      <c r="G174" s="39">
        <v>9962931.8300000001</v>
      </c>
      <c r="H174" s="39">
        <v>9962931.8300000001</v>
      </c>
      <c r="I174" s="43">
        <v>0</v>
      </c>
      <c r="J174" s="39">
        <v>0</v>
      </c>
      <c r="K174" s="39">
        <v>0</v>
      </c>
      <c r="L174" s="46">
        <f t="shared" si="9"/>
        <v>0</v>
      </c>
      <c r="M174" s="42"/>
      <c r="O174" s="70"/>
      <c r="Q174" s="66"/>
    </row>
    <row r="175" spans="1:17" s="30" customFormat="1" ht="31.5" x14ac:dyDescent="0.25">
      <c r="A175" s="45">
        <v>164</v>
      </c>
      <c r="B175" s="40" t="s">
        <v>107</v>
      </c>
      <c r="C175" s="47" t="s">
        <v>54</v>
      </c>
      <c r="D175" s="44" t="s">
        <v>266</v>
      </c>
      <c r="E175" s="42" t="s">
        <v>333</v>
      </c>
      <c r="F175" s="39">
        <v>1097668.44</v>
      </c>
      <c r="G175" s="39">
        <v>274417.11</v>
      </c>
      <c r="H175" s="39">
        <v>274417.11</v>
      </c>
      <c r="I175" s="43">
        <v>0</v>
      </c>
      <c r="J175" s="39">
        <v>0</v>
      </c>
      <c r="K175" s="39">
        <v>0</v>
      </c>
      <c r="L175" s="46">
        <f t="shared" si="9"/>
        <v>0</v>
      </c>
      <c r="M175" s="42"/>
      <c r="O175" s="70"/>
      <c r="Q175" s="66"/>
    </row>
    <row r="176" spans="1:17" s="30" customFormat="1" ht="31.5" x14ac:dyDescent="0.25">
      <c r="A176" s="45">
        <v>165</v>
      </c>
      <c r="B176" s="40" t="s">
        <v>108</v>
      </c>
      <c r="C176" s="47" t="s">
        <v>318</v>
      </c>
      <c r="D176" s="44" t="s">
        <v>266</v>
      </c>
      <c r="E176" s="42" t="s">
        <v>334</v>
      </c>
      <c r="F176" s="39">
        <v>344901.25</v>
      </c>
      <c r="G176" s="39">
        <v>136805.79999999999</v>
      </c>
      <c r="H176" s="39">
        <v>136805.79999999999</v>
      </c>
      <c r="I176" s="43">
        <v>0</v>
      </c>
      <c r="J176" s="39">
        <v>0</v>
      </c>
      <c r="K176" s="39">
        <v>0</v>
      </c>
      <c r="L176" s="46">
        <f t="shared" si="9"/>
        <v>0</v>
      </c>
      <c r="M176" s="42"/>
      <c r="O176" s="70"/>
      <c r="Q176" s="66"/>
    </row>
    <row r="177" spans="1:17" s="30" customFormat="1" ht="31.5" x14ac:dyDescent="0.25">
      <c r="A177" s="45">
        <v>166</v>
      </c>
      <c r="B177" s="40" t="s">
        <v>144</v>
      </c>
      <c r="C177" s="47" t="s">
        <v>53</v>
      </c>
      <c r="D177" s="44" t="s">
        <v>266</v>
      </c>
      <c r="E177" s="42" t="s">
        <v>335</v>
      </c>
      <c r="F177" s="39">
        <v>4053139.77</v>
      </c>
      <c r="G177" s="39">
        <v>1934978.25</v>
      </c>
      <c r="H177" s="39">
        <v>1934978.25</v>
      </c>
      <c r="I177" s="43">
        <v>0</v>
      </c>
      <c r="J177" s="39">
        <v>0</v>
      </c>
      <c r="K177" s="39">
        <v>0</v>
      </c>
      <c r="L177" s="46">
        <f t="shared" si="9"/>
        <v>0</v>
      </c>
      <c r="M177" s="42"/>
      <c r="O177" s="70"/>
      <c r="Q177" s="66"/>
    </row>
    <row r="178" spans="1:17" s="30" customFormat="1" ht="63" x14ac:dyDescent="0.25">
      <c r="A178" s="45">
        <v>167</v>
      </c>
      <c r="B178" s="40" t="s">
        <v>113</v>
      </c>
      <c r="C178" s="47" t="s">
        <v>319</v>
      </c>
      <c r="D178" s="44" t="s">
        <v>266</v>
      </c>
      <c r="E178" s="42" t="s">
        <v>337</v>
      </c>
      <c r="F178" s="39">
        <v>17845820.956819996</v>
      </c>
      <c r="G178" s="39">
        <v>3608898.31</v>
      </c>
      <c r="H178" s="39">
        <v>3608898.3141199993</v>
      </c>
      <c r="I178" s="43">
        <v>0</v>
      </c>
      <c r="J178" s="39">
        <v>0</v>
      </c>
      <c r="K178" s="39">
        <v>0</v>
      </c>
      <c r="L178" s="46">
        <f t="shared" si="9"/>
        <v>0</v>
      </c>
      <c r="M178" s="42"/>
      <c r="O178" s="70"/>
      <c r="Q178" s="66"/>
    </row>
    <row r="179" spans="1:17" s="30" customFormat="1" ht="47.25" x14ac:dyDescent="0.25">
      <c r="A179" s="45">
        <v>168</v>
      </c>
      <c r="B179" s="40" t="s">
        <v>113</v>
      </c>
      <c r="C179" s="47" t="s">
        <v>319</v>
      </c>
      <c r="D179" s="44" t="s">
        <v>266</v>
      </c>
      <c r="E179" s="42" t="s">
        <v>336</v>
      </c>
      <c r="F179" s="39">
        <v>7543739.9613600001</v>
      </c>
      <c r="G179" s="39">
        <v>1751015.51</v>
      </c>
      <c r="H179" s="39">
        <v>1751015.5125</v>
      </c>
      <c r="I179" s="43">
        <v>0</v>
      </c>
      <c r="J179" s="39">
        <v>0</v>
      </c>
      <c r="K179" s="39">
        <v>0</v>
      </c>
      <c r="L179" s="46">
        <f t="shared" si="9"/>
        <v>0</v>
      </c>
      <c r="M179" s="42"/>
      <c r="O179" s="70"/>
      <c r="Q179" s="66"/>
    </row>
    <row r="180" spans="1:17" s="30" customFormat="1" ht="47.25" x14ac:dyDescent="0.25">
      <c r="A180" s="45">
        <v>169</v>
      </c>
      <c r="B180" s="40" t="s">
        <v>30</v>
      </c>
      <c r="C180" s="47" t="s">
        <v>339</v>
      </c>
      <c r="D180" s="44" t="s">
        <v>340</v>
      </c>
      <c r="E180" s="42" t="s">
        <v>341</v>
      </c>
      <c r="F180" s="39">
        <v>9079688.6099999994</v>
      </c>
      <c r="G180" s="39">
        <v>1456902.22</v>
      </c>
      <c r="H180" s="39">
        <f>+G180</f>
        <v>1456902.22</v>
      </c>
      <c r="I180" s="43">
        <v>0</v>
      </c>
      <c r="J180" s="39">
        <v>0</v>
      </c>
      <c r="K180" s="39">
        <v>0</v>
      </c>
      <c r="L180" s="46">
        <f>+K180+J180</f>
        <v>0</v>
      </c>
      <c r="M180" s="42" t="s">
        <v>275</v>
      </c>
      <c r="O180" s="70"/>
      <c r="Q180" s="66"/>
    </row>
    <row r="181" spans="1:17" s="30" customFormat="1" ht="47.25" x14ac:dyDescent="0.25">
      <c r="A181" s="45">
        <v>170</v>
      </c>
      <c r="B181" s="17" t="s">
        <v>157</v>
      </c>
      <c r="C181" s="42" t="s">
        <v>345</v>
      </c>
      <c r="D181" s="44" t="s">
        <v>340</v>
      </c>
      <c r="E181" s="17" t="s">
        <v>346</v>
      </c>
      <c r="F181" s="35">
        <v>5358051.3899999997</v>
      </c>
      <c r="G181" s="35">
        <v>1060755.54</v>
      </c>
      <c r="H181" s="35">
        <f>+G181</f>
        <v>1060755.54</v>
      </c>
      <c r="I181" s="35">
        <v>0</v>
      </c>
      <c r="J181" s="35">
        <v>0</v>
      </c>
      <c r="K181" s="35">
        <v>0</v>
      </c>
      <c r="L181" s="35">
        <f>+K181+J181</f>
        <v>0</v>
      </c>
      <c r="M181" s="42"/>
      <c r="O181" s="70"/>
      <c r="Q181" s="66"/>
    </row>
    <row r="182" spans="1:17" x14ac:dyDescent="0.25">
      <c r="A182" s="78" t="s">
        <v>271</v>
      </c>
      <c r="B182" s="78"/>
      <c r="C182" s="78"/>
      <c r="D182" s="36">
        <v>43</v>
      </c>
      <c r="E182" s="6"/>
      <c r="F182" s="7">
        <f>SUM(F139:F181)</f>
        <v>158483397.50407994</v>
      </c>
      <c r="G182" s="41">
        <f>SUM(G139:G181)</f>
        <v>48595611.769999988</v>
      </c>
      <c r="H182" s="41">
        <f t="shared" ref="H182:L182" si="13">SUM(H139:H180)</f>
        <v>47534856.236619994</v>
      </c>
      <c r="I182" s="41">
        <f>SUM(I139:I181)</f>
        <v>0</v>
      </c>
      <c r="J182" s="41">
        <f>SUM(J139:J181)</f>
        <v>1033276.86</v>
      </c>
      <c r="K182" s="41">
        <f>SUM(K139:K181)</f>
        <v>2579585.8800000004</v>
      </c>
      <c r="L182" s="41">
        <f t="shared" si="13"/>
        <v>3612862.7399999993</v>
      </c>
      <c r="M182" s="8"/>
      <c r="O182" s="70"/>
      <c r="P182" s="50"/>
      <c r="Q182" s="49"/>
    </row>
    <row r="183" spans="1:17" x14ac:dyDescent="0.25">
      <c r="A183" s="29" t="s">
        <v>164</v>
      </c>
      <c r="B183" s="31"/>
      <c r="C183" s="32"/>
      <c r="D183" s="29">
        <f>+D182+D138+D126+D99+D78+D39</f>
        <v>170</v>
      </c>
      <c r="E183" s="32"/>
      <c r="F183" s="24">
        <f t="shared" ref="F183:L183" si="14">+F99+F78+F39+F126+F182+F138</f>
        <v>408300620.71085995</v>
      </c>
      <c r="G183" s="24">
        <f t="shared" si="14"/>
        <v>137509716.13219979</v>
      </c>
      <c r="H183" s="24">
        <f t="shared" si="14"/>
        <v>136448960.59881979</v>
      </c>
      <c r="I183" s="24">
        <f t="shared" si="14"/>
        <v>0</v>
      </c>
      <c r="J183" s="24">
        <f t="shared" si="14"/>
        <v>6990441.6000000006</v>
      </c>
      <c r="K183" s="24">
        <f t="shared" si="14"/>
        <v>41769683.428000011</v>
      </c>
      <c r="L183" s="24">
        <f t="shared" si="14"/>
        <v>48760125.028000005</v>
      </c>
      <c r="M183" s="8"/>
      <c r="O183" s="66"/>
      <c r="P183" s="49"/>
      <c r="Q183" s="49"/>
    </row>
    <row r="184" spans="1:17" x14ac:dyDescent="0.25">
      <c r="O184" s="49"/>
      <c r="P184" s="49"/>
      <c r="Q184" s="49"/>
    </row>
    <row r="185" spans="1:17" x14ac:dyDescent="0.25">
      <c r="A185" s="38"/>
      <c r="L185" s="50"/>
      <c r="O185" s="66"/>
      <c r="P185" s="49"/>
      <c r="Q185" s="49"/>
    </row>
    <row r="186" spans="1:17" x14ac:dyDescent="0.25">
      <c r="L186" s="50"/>
      <c r="O186" s="66"/>
      <c r="P186" s="49"/>
      <c r="Q186" s="49"/>
    </row>
    <row r="187" spans="1:17" x14ac:dyDescent="0.25">
      <c r="L187" s="50"/>
      <c r="O187" s="66"/>
      <c r="P187" s="49"/>
      <c r="Q187" s="49"/>
    </row>
    <row r="188" spans="1:17" x14ac:dyDescent="0.25">
      <c r="D188" s="74"/>
      <c r="E188" s="75"/>
      <c r="O188" s="30"/>
    </row>
    <row r="189" spans="1:17" x14ac:dyDescent="0.25">
      <c r="D189" s="74"/>
      <c r="E189" s="75"/>
      <c r="O189" s="30"/>
    </row>
    <row r="190" spans="1:17" x14ac:dyDescent="0.25">
      <c r="D190" s="74"/>
      <c r="E190" s="75"/>
      <c r="O190" s="30"/>
    </row>
    <row r="191" spans="1:17" x14ac:dyDescent="0.25">
      <c r="D191" s="74"/>
      <c r="E191" s="75"/>
      <c r="O191" s="30"/>
    </row>
    <row r="192" spans="1:17" x14ac:dyDescent="0.25">
      <c r="D192" s="74"/>
      <c r="E192" s="75"/>
      <c r="O192" s="30"/>
    </row>
    <row r="193" spans="4:15" x14ac:dyDescent="0.25">
      <c r="D193" s="74"/>
      <c r="E193" s="75"/>
      <c r="O193" s="30"/>
    </row>
    <row r="194" spans="4:15" x14ac:dyDescent="0.25">
      <c r="D194" s="74"/>
      <c r="E194" s="75"/>
      <c r="O194" s="30"/>
    </row>
    <row r="195" spans="4:15" x14ac:dyDescent="0.25">
      <c r="O195" s="30"/>
    </row>
    <row r="196" spans="4:15" x14ac:dyDescent="0.25">
      <c r="O196" s="30"/>
    </row>
    <row r="197" spans="4:15" x14ac:dyDescent="0.25">
      <c r="O197" s="30"/>
    </row>
    <row r="198" spans="4:15" x14ac:dyDescent="0.25">
      <c r="O198" s="30"/>
    </row>
    <row r="199" spans="4:15" x14ac:dyDescent="0.25">
      <c r="O199" s="30"/>
    </row>
  </sheetData>
  <autoFilter ref="A6:T183"/>
  <mergeCells count="8">
    <mergeCell ref="A3:H3"/>
    <mergeCell ref="A4:D4"/>
    <mergeCell ref="A126:C126"/>
    <mergeCell ref="A182:C182"/>
    <mergeCell ref="A78:C78"/>
    <mergeCell ref="A99:C99"/>
    <mergeCell ref="A39:C39"/>
    <mergeCell ref="A138:C13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APPRRR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matej.petrina</dc:creator>
  <cp:lastModifiedBy>maja.stokanovic</cp:lastModifiedBy>
  <cp:lastPrinted>2017-12-08T12:40:55Z</cp:lastPrinted>
  <dcterms:created xsi:type="dcterms:W3CDTF">2014-10-17T12:48:26Z</dcterms:created>
  <dcterms:modified xsi:type="dcterms:W3CDTF">2018-04-11T06:45:49Z</dcterms:modified>
</cp:coreProperties>
</file>