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ja.volaric\Desktop\"/>
    </mc:Choice>
  </mc:AlternateContent>
  <bookViews>
    <workbookView xWindow="0" yWindow="0" windowWidth="24000" windowHeight="9135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List1!$A$3:$M$54</definedName>
  </definedNames>
  <calcPr calcId="152511"/>
</workbook>
</file>

<file path=xl/calcChain.xml><?xml version="1.0" encoding="utf-8"?>
<calcChain xmlns="http://schemas.openxmlformats.org/spreadsheetml/2006/main">
  <c r="L24" i="1" l="1"/>
  <c r="L22" i="1"/>
  <c r="L29" i="1"/>
  <c r="G27" i="1"/>
  <c r="H27" i="1"/>
  <c r="I27" i="1"/>
  <c r="J27" i="1"/>
  <c r="K27" i="1"/>
  <c r="F27" i="1"/>
  <c r="L13" i="1"/>
  <c r="L12" i="1"/>
  <c r="G11" i="1"/>
  <c r="H11" i="1"/>
  <c r="I11" i="1"/>
  <c r="J11" i="1"/>
  <c r="K11" i="1"/>
  <c r="F11" i="1"/>
  <c r="L10" i="1"/>
  <c r="I41" i="1" l="1"/>
  <c r="J41" i="1"/>
  <c r="K41" i="1"/>
  <c r="I44" i="1"/>
  <c r="J44" i="1"/>
  <c r="K44" i="1"/>
  <c r="I32" i="1"/>
  <c r="J32" i="1"/>
  <c r="K32" i="1"/>
  <c r="I53" i="1"/>
  <c r="J53" i="1"/>
  <c r="K53" i="1"/>
  <c r="L53" i="1" l="1"/>
  <c r="L32" i="1"/>
  <c r="L44" i="1"/>
  <c r="L41" i="1"/>
  <c r="L6" i="1"/>
  <c r="L7" i="1"/>
  <c r="L8" i="1"/>
  <c r="L9" i="1"/>
  <c r="L14" i="1"/>
  <c r="L15" i="1"/>
  <c r="L16" i="1"/>
  <c r="L17" i="1"/>
  <c r="L18" i="1"/>
  <c r="L19" i="1"/>
  <c r="L20" i="1"/>
  <c r="L21" i="1"/>
  <c r="L23" i="1"/>
  <c r="L25" i="1"/>
  <c r="L26" i="1"/>
  <c r="L28" i="1"/>
  <c r="L30" i="1"/>
  <c r="L31" i="1"/>
  <c r="L33" i="1"/>
  <c r="L34" i="1"/>
  <c r="L35" i="1"/>
  <c r="L36" i="1"/>
  <c r="L37" i="1"/>
  <c r="L38" i="1"/>
  <c r="L39" i="1"/>
  <c r="L40" i="1"/>
  <c r="L42" i="1"/>
  <c r="L43" i="1"/>
  <c r="L45" i="1"/>
  <c r="L46" i="1"/>
  <c r="L47" i="1"/>
  <c r="L48" i="1"/>
  <c r="L49" i="1"/>
  <c r="L50" i="1"/>
  <c r="L51" i="1"/>
  <c r="L52" i="1"/>
  <c r="L5" i="1"/>
  <c r="L27" i="1" l="1"/>
  <c r="L11" i="1"/>
  <c r="J54" i="1"/>
  <c r="K54" i="1"/>
  <c r="L54" i="1" l="1"/>
  <c r="I54" i="1" l="1"/>
  <c r="D54" i="1"/>
  <c r="H53" i="1"/>
  <c r="F53" i="1"/>
  <c r="G53" i="1"/>
  <c r="G44" i="1"/>
  <c r="H44" i="1"/>
  <c r="F44" i="1"/>
  <c r="H41" i="1"/>
  <c r="F41" i="1"/>
  <c r="G41" i="1"/>
  <c r="F32" i="1" l="1"/>
  <c r="G32" i="1"/>
  <c r="H32" i="1"/>
  <c r="F54" i="1" l="1"/>
  <c r="G54" i="1"/>
  <c r="H54" i="1"/>
</calcChain>
</file>

<file path=xl/sharedStrings.xml><?xml version="1.0" encoding="utf-8"?>
<sst xmlns="http://schemas.openxmlformats.org/spreadsheetml/2006/main" count="222" uniqueCount="144">
  <si>
    <t>Pregled korisnika za mjeru Restrukturiranje i konverzija vinograda 2014.-2018.</t>
  </si>
  <si>
    <t>Red.br.</t>
  </si>
  <si>
    <t>IME I PREZIME KORISNIKA</t>
  </si>
  <si>
    <t>NATJEČAJ</t>
  </si>
  <si>
    <t>ODOBRENE AKTIVNOSTI U  PROJEKTU</t>
  </si>
  <si>
    <t>UKUPNI IZNOS ULAGANJA (HRK)</t>
  </si>
  <si>
    <t xml:space="preserve"> UKUPNI IZNOS POTPORE (HRK)</t>
  </si>
  <si>
    <t>UDIO FINANCIRANJA EU  (HRK)</t>
  </si>
  <si>
    <t>UDIO FINANCIRANJA RH (HRK)</t>
  </si>
  <si>
    <t>1.</t>
  </si>
  <si>
    <t>Krapinsko-zagorska županija</t>
  </si>
  <si>
    <t xml:space="preserve">OPG Petrišić Filip </t>
  </si>
  <si>
    <t>1</t>
  </si>
  <si>
    <t>1. Zamjena sorte na postojećoj površini
2. Promjena nagiba/razine vinograda
3. Izgradnja antierozijskih postrojenja (drenaža) u vinogradu</t>
  </si>
  <si>
    <t>2.</t>
  </si>
  <si>
    <t>Istarska županija</t>
  </si>
  <si>
    <t>Agroprodukt d.o.o.</t>
  </si>
  <si>
    <t>1. Zamjena sorte na postojećoj površini
2. Instaliranje ili poboljšanje sustava navodnjavanja</t>
  </si>
  <si>
    <t>3.</t>
  </si>
  <si>
    <t>Požeško-slavonska županija</t>
  </si>
  <si>
    <t>Kutjevo d.d.</t>
  </si>
  <si>
    <t>1. Zamjena sorte na postojećoj površini
2. Premještanje vinograda i zamjena sorte
3. Izgradnja antierozijskih postrojenja (drenaža) u vinogradu</t>
  </si>
  <si>
    <t>4.</t>
  </si>
  <si>
    <t>Osječko-baranjska županija</t>
  </si>
  <si>
    <t>OPG Kolar Ljudevit</t>
  </si>
  <si>
    <t>1. Premještanje vinograda i zadržavanje sorte
2. Premještanje vinograda i zamjena sorte</t>
  </si>
  <si>
    <t>5.</t>
  </si>
  <si>
    <t>Agrolaguna d.d.</t>
  </si>
  <si>
    <t xml:space="preserve">1. Zamjena sorte na postojećoj površini
2. Premještanje vinograda i zadržavanje sorte 
3. Premještanje vinograda i zamjena sorte </t>
  </si>
  <si>
    <t>6.</t>
  </si>
  <si>
    <t>Dubrovačko-neretvanska županija</t>
  </si>
  <si>
    <t>Rizman d.o.o.</t>
  </si>
  <si>
    <t>Zadarska županija</t>
  </si>
  <si>
    <t>2</t>
  </si>
  <si>
    <t>Sisačko-moslavačka županija</t>
  </si>
  <si>
    <t>Galić d.o.o.</t>
  </si>
  <si>
    <t>Korta Katarina d.o.o.</t>
  </si>
  <si>
    <t>Bolfan Vinski Vrh d.o.o.</t>
  </si>
  <si>
    <t>7.</t>
  </si>
  <si>
    <t>Šibensko-kninska županija</t>
  </si>
  <si>
    <t>OPG Županović Radoslav</t>
  </si>
  <si>
    <t>8.</t>
  </si>
  <si>
    <t>OPG Dolenčić Krešimir</t>
  </si>
  <si>
    <t>9.</t>
  </si>
  <si>
    <t>OPG Geržinić Marko</t>
  </si>
  <si>
    <t>1. Promjena gustoće sklopa vinograda</t>
  </si>
  <si>
    <t>10.</t>
  </si>
  <si>
    <t>Virovitičko-podravska županija</t>
  </si>
  <si>
    <t>11.</t>
  </si>
  <si>
    <t>12.</t>
  </si>
  <si>
    <t>Poljoprivredni obrt "Dani", vl. Danijel Kraljević</t>
  </si>
  <si>
    <t>13.</t>
  </si>
  <si>
    <t>14.</t>
  </si>
  <si>
    <t>Varaždinska županija</t>
  </si>
  <si>
    <t>Obrt "Vinogradarstvo Vinski hram", vl. Slavko Kotolenko</t>
  </si>
  <si>
    <t>15.</t>
  </si>
  <si>
    <t>Obrt "KER-VIN", vl. Tomislav Glavić</t>
  </si>
  <si>
    <t>16.</t>
  </si>
  <si>
    <t>17.</t>
  </si>
  <si>
    <t>18.</t>
  </si>
  <si>
    <t>Poljoprivredno poduzeće Orahovica d.o.o.</t>
  </si>
  <si>
    <t>Kaznionica u Lepoglavi</t>
  </si>
  <si>
    <t>ŽUPANIJA</t>
  </si>
  <si>
    <t>19.</t>
  </si>
  <si>
    <t>20.</t>
  </si>
  <si>
    <t>21.</t>
  </si>
  <si>
    <t>22.</t>
  </si>
  <si>
    <t>23.</t>
  </si>
  <si>
    <t>24.</t>
  </si>
  <si>
    <t>Belje d.d.</t>
  </si>
  <si>
    <t>Osilovac d.o.o.</t>
  </si>
  <si>
    <t>Poljoprivredni obrt "Agrozoli", vl. Zoltan Pinkert</t>
  </si>
  <si>
    <t>25.</t>
  </si>
  <si>
    <t>Vigens d.o.o.</t>
  </si>
  <si>
    <t>26.</t>
  </si>
  <si>
    <t>Monte Rosso d.o.o.</t>
  </si>
  <si>
    <t>Splitsko-dalmatinska županija</t>
  </si>
  <si>
    <t>27.</t>
  </si>
  <si>
    <t>Marinje zemlje d.o.o.</t>
  </si>
  <si>
    <t>28.</t>
  </si>
  <si>
    <t>Erdutski vinogradi d.o.o.</t>
  </si>
  <si>
    <t>29.</t>
  </si>
  <si>
    <t>Vina Matošević d.o.o.</t>
  </si>
  <si>
    <t>30.</t>
  </si>
  <si>
    <t>31.</t>
  </si>
  <si>
    <t>32.</t>
  </si>
  <si>
    <t>Đakovačka vina d.d.</t>
  </si>
  <si>
    <t>33.</t>
  </si>
  <si>
    <t>OPG Vorić Josip</t>
  </si>
  <si>
    <t>34.</t>
  </si>
  <si>
    <t>OPG Katić Nikica</t>
  </si>
  <si>
    <t>35.</t>
  </si>
  <si>
    <t>Podrum Vineda d.o.o.</t>
  </si>
  <si>
    <t>36.</t>
  </si>
  <si>
    <t>Clavis d.o.o.</t>
  </si>
  <si>
    <t>37.</t>
  </si>
  <si>
    <t>Comet d.o.o.</t>
  </si>
  <si>
    <t>SVEUKUPNO N1+N2+N3+N4+N5+N6</t>
  </si>
  <si>
    <t>1. Uvođenje ili poboljšanje sustava navodnjavanja</t>
  </si>
  <si>
    <t>1. Promjena potporne strukture
2. Promjena nagiba/razine vinograda
3. Izgradnja antierozijskih sustava</t>
  </si>
  <si>
    <t>1. Restrukturiranje vinograda
2. Priprema tla novog vinograda
3. Sadnja/cijepljenje novog vinograda</t>
  </si>
  <si>
    <t>1. Restrukturiranje vinograda
2. Priprema tla novog vinograda
3. Sadnja/cijepljenje novog vinograda
4. Promjena gustoće sklopa vinograda
5. Promjena potporne strukture
6. Izgradnja terasa i zidova</t>
  </si>
  <si>
    <t>1. Restrukturiranje vinograda
2. Priprema tla novog vinograda
3. Sadnja/cijepljenje novog vinograda
4. Promjena gustoće sklopa vinograda
5. Promjena potporne strukture
6. Promjena nagiba/razine vinograda
7. Izgradnja antierozijskih sustava
8. Izgradnja terasa i zidova</t>
  </si>
  <si>
    <t>1. Restrukturiranje vinograda
2. Priprema tla novog vinograda
3. Sadnja/cijepljenje novog vinograda
4. Izgradnja antierozijskih sustava</t>
  </si>
  <si>
    <t>1. Promjena gustoće sklopa vinograda
2. Uvođenje ili poboljšanje sustava navodnjavanja</t>
  </si>
  <si>
    <t>IZNOS ISPLAĆENOG PREDUJMA</t>
  </si>
  <si>
    <t>UKUPAN IZNOS ISPLAĆENE POTPORE (PREDUJAM+KONAČNA ISPLATA)</t>
  </si>
  <si>
    <t>NAPOMENA</t>
  </si>
  <si>
    <t>UKUPNO 1. NATJEČAJ</t>
  </si>
  <si>
    <t>UKUPNO 2. NATJEČAJ</t>
  </si>
  <si>
    <t>UKUPNO 3. NATJEČAJ</t>
  </si>
  <si>
    <t>UKUPNO 4. NATJEČAJ</t>
  </si>
  <si>
    <t>UKUPNO 5. NATJEČAJ</t>
  </si>
  <si>
    <t>UKUPNO 6. NATJEČAJ</t>
  </si>
  <si>
    <t>IZNOS ISPLAĆENE POTPORE (KONAČNA ISPLATA) (HRK)</t>
  </si>
  <si>
    <t xml:space="preserve">1. Restrukturiranje vinograda 
2. Priprema tla novog vinograda 
3. Sadnja/cijepljenje novog vinograda </t>
  </si>
  <si>
    <t>1. Restrukturiranje vinograda 
2. Sadnja/cijepljenje novog vinograda 
3. Promjena potporne strukture</t>
  </si>
  <si>
    <t xml:space="preserve">1. Restrukturiranje vinograda 
2. Priprema tla novog vinograda 
3. Sadnja/cijepljenje novog vinograda 
4. Izgradnja antierozijskih sustava   </t>
  </si>
  <si>
    <t xml:space="preserve">1. Priprema tla novog vinograda 
2. Sadnja/cijepljenje novog vinograda </t>
  </si>
  <si>
    <t xml:space="preserve">1. Priprema tla novog vinograda  
2. Sadnja/cijepljenje novog vinograda </t>
  </si>
  <si>
    <t xml:space="preserve">1. Restrukturiranje vinograda 
2. Priprema tla novog vinograda 
3. Sadnja/cijepljenje novog vinograda 
4. Promjena gustoće sklopa vinograda </t>
  </si>
  <si>
    <t xml:space="preserve">1. Restrukturiranje vinograda 
2. Priprema tla novog vinograda  
3. Sadnja/cijepljenje novog vinograda </t>
  </si>
  <si>
    <t xml:space="preserve">1. Restrukturiranje vinograda 
2. Priprema tla novog vinograda 
3. Sadnja/cijepljenje novog vinograda 
4. Promjena potporne strukture </t>
  </si>
  <si>
    <t xml:space="preserve">1. Promjena gustoće sklopa vinograda 
2. Promjena potporne strukture </t>
  </si>
  <si>
    <t>Izvršen povrat potpore u iznosu 75.643,92 HRK</t>
  </si>
  <si>
    <t>izdana Odluka o poništenju projekta</t>
  </si>
  <si>
    <t>OPG Škaulj Šime</t>
  </si>
  <si>
    <t>OPG Đozo Nataša</t>
  </si>
  <si>
    <t>Obrt "Vinogradar i vinar Viktor Tepeš", vl. Viktor Tepeš</t>
  </si>
  <si>
    <t>OPG Gerštmajer Mihalj</t>
  </si>
  <si>
    <t>Misna vina d.o.o.</t>
  </si>
  <si>
    <t>38.</t>
  </si>
  <si>
    <t>39.</t>
  </si>
  <si>
    <t>40.</t>
  </si>
  <si>
    <t>41.</t>
  </si>
  <si>
    <t>42.</t>
  </si>
  <si>
    <t>43.</t>
  </si>
  <si>
    <t xml:space="preserve">1. Instaliranje ili poboljšanje sustava navodnjavanja            </t>
  </si>
  <si>
    <t xml:space="preserve">1. Restrukturiranje vinograda                                                                                2. Priprema tla novog vinograda                                                                                                 3. Sadnja/cijepljenje novog vinograda </t>
  </si>
  <si>
    <t xml:space="preserve">1. Promjena gustoće sklopa vinograda                                                                                      2. Promjena potporne strukture                                                                                                 </t>
  </si>
  <si>
    <t xml:space="preserve">1. Promjena potporne strukture      </t>
  </si>
  <si>
    <t xml:space="preserve">1. Priprema tla novog vinograda                                                                                                    2. Sadnja/cijepljenje novog vinograda  </t>
  </si>
  <si>
    <t>1. Priprema tla novog vinograda
2. Sadnja/cijepljenje novog vinograda
3. Promjena gustoće sklopa vinograda
4. Promjena potporne strukture</t>
  </si>
  <si>
    <t>Zagreb, 29.12.2017.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</si>
</sst>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20"/>
      <name val="Times New Roman"/>
      <family val="1"/>
      <charset val="238"/>
    </font>
    <font>
      <b/>
      <i/>
      <sz val="16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vertical="center"/>
    </xf>
    <xf numFmtId="0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" fontId="5" fillId="4" borderId="1" xfId="0" applyNumberFormat="1" applyFont="1" applyFill="1" applyBorder="1" applyAlignment="1">
      <alignment horizontal="center" vertical="center"/>
    </xf>
    <xf numFmtId="4" fontId="3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2" borderId="1" xfId="0" applyFont="1" applyFill="1" applyBorder="1" applyAlignment="1">
      <alignment horizontal="right" vertical="center" wrapText="1"/>
    </xf>
    <xf numFmtId="4" fontId="1" fillId="2" borderId="1" xfId="0" applyNumberFormat="1" applyFont="1" applyFill="1" applyBorder="1" applyAlignment="1">
      <alignment horizontal="right" vertical="center" wrapText="1"/>
    </xf>
    <xf numFmtId="4" fontId="2" fillId="0" borderId="1" xfId="0" applyNumberFormat="1" applyFont="1" applyFill="1" applyBorder="1" applyAlignment="1">
      <alignment horizontal="right" vertical="center"/>
    </xf>
    <xf numFmtId="4" fontId="3" fillId="0" borderId="1" xfId="0" applyNumberFormat="1" applyFont="1" applyFill="1" applyBorder="1" applyAlignment="1">
      <alignment horizontal="right" vertical="center"/>
    </xf>
    <xf numFmtId="4" fontId="4" fillId="3" borderId="1" xfId="0" applyNumberFormat="1" applyFont="1" applyFill="1" applyBorder="1" applyAlignment="1">
      <alignment horizontal="right" vertical="center" wrapText="1"/>
    </xf>
    <xf numFmtId="4" fontId="5" fillId="4" borderId="1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"/>
  <sheetViews>
    <sheetView tabSelected="1" zoomScale="80" zoomScaleNormal="80" workbookViewId="0">
      <selection activeCell="I2" sqref="I2"/>
    </sheetView>
  </sheetViews>
  <sheetFormatPr defaultRowHeight="15.75" x14ac:dyDescent="0.25"/>
  <cols>
    <col min="1" max="1" width="5.85546875" style="6" customWidth="1"/>
    <col min="2" max="2" width="15.7109375" style="6" customWidth="1"/>
    <col min="3" max="3" width="28.28515625" style="6" customWidth="1"/>
    <col min="4" max="4" width="10" style="6" customWidth="1"/>
    <col min="5" max="5" width="42.140625" style="8" customWidth="1"/>
    <col min="6" max="6" width="21" style="9" customWidth="1"/>
    <col min="7" max="7" width="18.85546875" style="9" customWidth="1"/>
    <col min="8" max="8" width="21.85546875" style="9" customWidth="1"/>
    <col min="9" max="9" width="17.85546875" style="9" customWidth="1"/>
    <col min="10" max="10" width="18.7109375" style="20" customWidth="1"/>
    <col min="11" max="11" width="27.140625" style="20" customWidth="1"/>
    <col min="12" max="12" width="28.28515625" style="20" customWidth="1"/>
    <col min="13" max="13" width="21.85546875" style="6" customWidth="1"/>
    <col min="14" max="16384" width="9.140625" style="6"/>
  </cols>
  <sheetData>
    <row r="1" spans="1:13" ht="26.25" customHeight="1" x14ac:dyDescent="0.25">
      <c r="A1" s="31" t="s">
        <v>0</v>
      </c>
      <c r="B1" s="31"/>
      <c r="C1" s="31"/>
      <c r="D1" s="31"/>
      <c r="E1" s="31"/>
      <c r="F1" s="31"/>
      <c r="G1" s="31"/>
      <c r="H1" s="31"/>
      <c r="I1" s="21"/>
    </row>
    <row r="2" spans="1:13" ht="26.25" customHeight="1" x14ac:dyDescent="0.25">
      <c r="A2" s="32" t="s">
        <v>143</v>
      </c>
      <c r="B2" s="32"/>
      <c r="C2" s="32"/>
      <c r="D2" s="32"/>
      <c r="E2" s="7"/>
    </row>
    <row r="3" spans="1:13" ht="23.25" customHeight="1" x14ac:dyDescent="0.25">
      <c r="A3" s="33"/>
      <c r="B3" s="33"/>
      <c r="C3" s="33"/>
      <c r="F3" s="34"/>
      <c r="G3" s="34"/>
      <c r="H3" s="34"/>
      <c r="I3" s="10"/>
    </row>
    <row r="4" spans="1:13" s="11" customFormat="1" ht="57.75" customHeight="1" x14ac:dyDescent="0.25">
      <c r="A4" s="1" t="s">
        <v>1</v>
      </c>
      <c r="B4" s="1" t="s">
        <v>62</v>
      </c>
      <c r="C4" s="1" t="s">
        <v>2</v>
      </c>
      <c r="D4" s="1" t="s">
        <v>3</v>
      </c>
      <c r="E4" s="1" t="s">
        <v>4</v>
      </c>
      <c r="F4" s="22" t="s">
        <v>5</v>
      </c>
      <c r="G4" s="22" t="s">
        <v>6</v>
      </c>
      <c r="H4" s="22" t="s">
        <v>7</v>
      </c>
      <c r="I4" s="22" t="s">
        <v>8</v>
      </c>
      <c r="J4" s="23" t="s">
        <v>105</v>
      </c>
      <c r="K4" s="23" t="s">
        <v>114</v>
      </c>
      <c r="L4" s="23" t="s">
        <v>106</v>
      </c>
      <c r="M4" s="1" t="s">
        <v>107</v>
      </c>
    </row>
    <row r="5" spans="1:13" ht="66" customHeight="1" x14ac:dyDescent="0.25">
      <c r="A5" s="4" t="s">
        <v>9</v>
      </c>
      <c r="B5" s="12" t="s">
        <v>10</v>
      </c>
      <c r="C5" s="13" t="s">
        <v>11</v>
      </c>
      <c r="D5" s="5" t="s">
        <v>12</v>
      </c>
      <c r="E5" s="12" t="s">
        <v>13</v>
      </c>
      <c r="F5" s="24">
        <v>160180</v>
      </c>
      <c r="G5" s="24">
        <v>58981.31</v>
      </c>
      <c r="H5" s="24">
        <v>58981.31</v>
      </c>
      <c r="I5" s="24">
        <v>0</v>
      </c>
      <c r="J5" s="25">
        <v>0</v>
      </c>
      <c r="K5" s="25">
        <v>42114.6</v>
      </c>
      <c r="L5" s="25">
        <f>+J5+K5</f>
        <v>42114.6</v>
      </c>
      <c r="M5" s="14"/>
    </row>
    <row r="6" spans="1:13" ht="51" customHeight="1" x14ac:dyDescent="0.25">
      <c r="A6" s="4" t="s">
        <v>14</v>
      </c>
      <c r="B6" s="12" t="s">
        <v>15</v>
      </c>
      <c r="C6" s="13" t="s">
        <v>16</v>
      </c>
      <c r="D6" s="5" t="s">
        <v>12</v>
      </c>
      <c r="E6" s="12" t="s">
        <v>17</v>
      </c>
      <c r="F6" s="24">
        <v>2706590.25</v>
      </c>
      <c r="G6" s="24">
        <v>1209049.3600000001</v>
      </c>
      <c r="H6" s="24">
        <v>1209049.3600000001</v>
      </c>
      <c r="I6" s="24">
        <v>0</v>
      </c>
      <c r="J6" s="25">
        <v>0</v>
      </c>
      <c r="K6" s="24">
        <v>1143688.6000000001</v>
      </c>
      <c r="L6" s="25">
        <f t="shared" ref="L6:L52" si="0">+J6+K6</f>
        <v>1143688.6000000001</v>
      </c>
      <c r="M6" s="14"/>
    </row>
    <row r="7" spans="1:13" ht="65.25" customHeight="1" x14ac:dyDescent="0.25">
      <c r="A7" s="4" t="s">
        <v>18</v>
      </c>
      <c r="B7" s="12" t="s">
        <v>19</v>
      </c>
      <c r="C7" s="13" t="s">
        <v>20</v>
      </c>
      <c r="D7" s="5" t="s">
        <v>12</v>
      </c>
      <c r="E7" s="12" t="s">
        <v>21</v>
      </c>
      <c r="F7" s="24">
        <v>13962409.140000001</v>
      </c>
      <c r="G7" s="24">
        <v>5584963.6500000004</v>
      </c>
      <c r="H7" s="24">
        <v>5584963.6500000004</v>
      </c>
      <c r="I7" s="24">
        <v>0</v>
      </c>
      <c r="J7" s="24">
        <v>2792481.83</v>
      </c>
      <c r="K7" s="25">
        <v>0</v>
      </c>
      <c r="L7" s="25">
        <f t="shared" si="0"/>
        <v>2792481.83</v>
      </c>
      <c r="M7" s="14"/>
    </row>
    <row r="8" spans="1:13" ht="53.25" customHeight="1" x14ac:dyDescent="0.25">
      <c r="A8" s="4" t="s">
        <v>22</v>
      </c>
      <c r="B8" s="12" t="s">
        <v>23</v>
      </c>
      <c r="C8" s="13" t="s">
        <v>24</v>
      </c>
      <c r="D8" s="5" t="s">
        <v>12</v>
      </c>
      <c r="E8" s="12" t="s">
        <v>25</v>
      </c>
      <c r="F8" s="24">
        <v>630455.01</v>
      </c>
      <c r="G8" s="24">
        <v>173683.18</v>
      </c>
      <c r="H8" s="24">
        <v>173683.18</v>
      </c>
      <c r="I8" s="24">
        <v>0</v>
      </c>
      <c r="J8" s="25">
        <v>0</v>
      </c>
      <c r="K8" s="24">
        <v>157364.91</v>
      </c>
      <c r="L8" s="25">
        <f t="shared" si="0"/>
        <v>157364.91</v>
      </c>
      <c r="M8" s="14"/>
    </row>
    <row r="9" spans="1:13" ht="51.75" customHeight="1" x14ac:dyDescent="0.25">
      <c r="A9" s="4" t="s">
        <v>26</v>
      </c>
      <c r="B9" s="12" t="s">
        <v>15</v>
      </c>
      <c r="C9" s="13" t="s">
        <v>27</v>
      </c>
      <c r="D9" s="5" t="s">
        <v>12</v>
      </c>
      <c r="E9" s="12" t="s">
        <v>28</v>
      </c>
      <c r="F9" s="24">
        <v>8882686.7300000004</v>
      </c>
      <c r="G9" s="24">
        <v>3297187.64</v>
      </c>
      <c r="H9" s="24">
        <v>3297187.64</v>
      </c>
      <c r="I9" s="24">
        <v>0</v>
      </c>
      <c r="J9" s="24">
        <v>1653856.74</v>
      </c>
      <c r="K9" s="25">
        <v>0</v>
      </c>
      <c r="L9" s="25">
        <f t="shared" si="0"/>
        <v>1653856.74</v>
      </c>
      <c r="M9" s="14"/>
    </row>
    <row r="10" spans="1:13" ht="51.75" customHeight="1" x14ac:dyDescent="0.25">
      <c r="A10" s="4" t="s">
        <v>29</v>
      </c>
      <c r="B10" s="12" t="s">
        <v>30</v>
      </c>
      <c r="C10" s="13" t="s">
        <v>31</v>
      </c>
      <c r="D10" s="5" t="s">
        <v>12</v>
      </c>
      <c r="E10" s="12" t="s">
        <v>137</v>
      </c>
      <c r="F10" s="24">
        <v>2167278.42</v>
      </c>
      <c r="G10" s="24">
        <v>350718.08</v>
      </c>
      <c r="H10" s="24">
        <v>350718.08</v>
      </c>
      <c r="I10" s="24">
        <v>0</v>
      </c>
      <c r="J10" s="24">
        <v>0</v>
      </c>
      <c r="K10" s="25">
        <v>0</v>
      </c>
      <c r="L10" s="25">
        <f t="shared" si="0"/>
        <v>0</v>
      </c>
      <c r="M10" s="28" t="s">
        <v>125</v>
      </c>
    </row>
    <row r="11" spans="1:13" ht="36.75" customHeight="1" x14ac:dyDescent="0.25">
      <c r="A11" s="30" t="s">
        <v>108</v>
      </c>
      <c r="B11" s="30"/>
      <c r="C11" s="30"/>
      <c r="D11" s="15">
        <v>6</v>
      </c>
      <c r="E11" s="16"/>
      <c r="F11" s="26">
        <f>SUM(F5:F10)</f>
        <v>28509599.550000004</v>
      </c>
      <c r="G11" s="26">
        <f t="shared" ref="G11:L11" si="1">SUM(G5:G10)</f>
        <v>10674583.220000001</v>
      </c>
      <c r="H11" s="26">
        <f t="shared" si="1"/>
        <v>10674583.220000001</v>
      </c>
      <c r="I11" s="26">
        <f t="shared" si="1"/>
        <v>0</v>
      </c>
      <c r="J11" s="26">
        <f t="shared" si="1"/>
        <v>4446338.57</v>
      </c>
      <c r="K11" s="26">
        <f t="shared" si="1"/>
        <v>1343168.11</v>
      </c>
      <c r="L11" s="26">
        <f t="shared" si="1"/>
        <v>5789506.6800000006</v>
      </c>
      <c r="M11" s="14"/>
    </row>
    <row r="12" spans="1:13" ht="51.75" customHeight="1" x14ac:dyDescent="0.25">
      <c r="A12" s="4" t="s">
        <v>38</v>
      </c>
      <c r="B12" s="12" t="s">
        <v>32</v>
      </c>
      <c r="C12" s="13" t="s">
        <v>126</v>
      </c>
      <c r="D12" s="5" t="s">
        <v>33</v>
      </c>
      <c r="E12" s="12" t="s">
        <v>138</v>
      </c>
      <c r="F12" s="24">
        <v>937379.55</v>
      </c>
      <c r="G12" s="24">
        <v>111067.21</v>
      </c>
      <c r="H12" s="24">
        <v>111067.21</v>
      </c>
      <c r="I12" s="24">
        <v>0</v>
      </c>
      <c r="J12" s="24">
        <v>0</v>
      </c>
      <c r="K12" s="24">
        <v>0</v>
      </c>
      <c r="L12" s="25">
        <f>J12+K12</f>
        <v>0</v>
      </c>
      <c r="M12" s="28" t="s">
        <v>125</v>
      </c>
    </row>
    <row r="13" spans="1:13" ht="51.75" customHeight="1" x14ac:dyDescent="0.25">
      <c r="A13" s="4" t="s">
        <v>41</v>
      </c>
      <c r="B13" s="12" t="s">
        <v>34</v>
      </c>
      <c r="C13" s="13" t="s">
        <v>127</v>
      </c>
      <c r="D13" s="5" t="s">
        <v>33</v>
      </c>
      <c r="E13" s="12" t="s">
        <v>139</v>
      </c>
      <c r="F13" s="24">
        <v>97565</v>
      </c>
      <c r="G13" s="24">
        <v>38668.5</v>
      </c>
      <c r="H13" s="24">
        <v>38668.5</v>
      </c>
      <c r="I13" s="24">
        <v>0</v>
      </c>
      <c r="J13" s="24">
        <v>0</v>
      </c>
      <c r="K13" s="24">
        <v>0</v>
      </c>
      <c r="L13" s="25">
        <f>J13+K13</f>
        <v>0</v>
      </c>
      <c r="M13" s="28" t="s">
        <v>125</v>
      </c>
    </row>
    <row r="14" spans="1:13" ht="52.5" customHeight="1" x14ac:dyDescent="0.25">
      <c r="A14" s="4" t="s">
        <v>43</v>
      </c>
      <c r="B14" s="12" t="s">
        <v>19</v>
      </c>
      <c r="C14" s="13" t="s">
        <v>35</v>
      </c>
      <c r="D14" s="5" t="s">
        <v>33</v>
      </c>
      <c r="E14" s="12" t="s">
        <v>115</v>
      </c>
      <c r="F14" s="24">
        <v>509343.61</v>
      </c>
      <c r="G14" s="24">
        <v>202662.07</v>
      </c>
      <c r="H14" s="24">
        <v>202662.07</v>
      </c>
      <c r="I14" s="24">
        <v>0</v>
      </c>
      <c r="J14" s="25">
        <v>0</v>
      </c>
      <c r="K14" s="24">
        <v>186426.09</v>
      </c>
      <c r="L14" s="25">
        <f t="shared" si="0"/>
        <v>186426.09</v>
      </c>
      <c r="M14" s="14"/>
    </row>
    <row r="15" spans="1:13" ht="52.5" customHeight="1" x14ac:dyDescent="0.25">
      <c r="A15" s="4" t="s">
        <v>46</v>
      </c>
      <c r="B15" s="12" t="s">
        <v>30</v>
      </c>
      <c r="C15" s="13" t="s">
        <v>36</v>
      </c>
      <c r="D15" s="5" t="s">
        <v>33</v>
      </c>
      <c r="E15" s="12" t="s">
        <v>116</v>
      </c>
      <c r="F15" s="24">
        <v>171980.81</v>
      </c>
      <c r="G15" s="24">
        <v>55719.81</v>
      </c>
      <c r="H15" s="24">
        <v>55719.81</v>
      </c>
      <c r="I15" s="24">
        <v>0</v>
      </c>
      <c r="J15" s="25">
        <v>0</v>
      </c>
      <c r="K15" s="24">
        <v>44378.63</v>
      </c>
      <c r="L15" s="25">
        <f t="shared" si="0"/>
        <v>44378.63</v>
      </c>
      <c r="M15" s="14"/>
    </row>
    <row r="16" spans="1:13" ht="67.5" customHeight="1" x14ac:dyDescent="0.25">
      <c r="A16" s="4" t="s">
        <v>48</v>
      </c>
      <c r="B16" s="12" t="s">
        <v>19</v>
      </c>
      <c r="C16" s="13" t="s">
        <v>20</v>
      </c>
      <c r="D16" s="5" t="s">
        <v>33</v>
      </c>
      <c r="E16" s="12" t="s">
        <v>117</v>
      </c>
      <c r="F16" s="24">
        <v>13946471.5</v>
      </c>
      <c r="G16" s="24">
        <v>5344233.1900000004</v>
      </c>
      <c r="H16" s="24">
        <v>5344233.1900000004</v>
      </c>
      <c r="I16" s="24">
        <v>0</v>
      </c>
      <c r="J16" s="24">
        <v>5344233.1900000004</v>
      </c>
      <c r="K16" s="24">
        <v>0</v>
      </c>
      <c r="L16" s="25">
        <f t="shared" si="0"/>
        <v>5344233.1900000004</v>
      </c>
      <c r="M16" s="14"/>
    </row>
    <row r="17" spans="1:13" ht="50.25" customHeight="1" x14ac:dyDescent="0.25">
      <c r="A17" s="4" t="s">
        <v>49</v>
      </c>
      <c r="B17" s="12" t="s">
        <v>10</v>
      </c>
      <c r="C17" s="13" t="s">
        <v>37</v>
      </c>
      <c r="D17" s="5" t="s">
        <v>33</v>
      </c>
      <c r="E17" s="12" t="s">
        <v>118</v>
      </c>
      <c r="F17" s="24">
        <v>230551.25</v>
      </c>
      <c r="G17" s="24">
        <v>99324.39</v>
      </c>
      <c r="H17" s="24">
        <v>99324.39</v>
      </c>
      <c r="I17" s="24">
        <v>0</v>
      </c>
      <c r="J17" s="25">
        <v>0</v>
      </c>
      <c r="K17" s="25">
        <v>0</v>
      </c>
      <c r="L17" s="25">
        <f t="shared" si="0"/>
        <v>0</v>
      </c>
      <c r="M17" s="14"/>
    </row>
    <row r="18" spans="1:13" ht="36" customHeight="1" x14ac:dyDescent="0.25">
      <c r="A18" s="4" t="s">
        <v>51</v>
      </c>
      <c r="B18" s="12" t="s">
        <v>39</v>
      </c>
      <c r="C18" s="13" t="s">
        <v>40</v>
      </c>
      <c r="D18" s="5" t="s">
        <v>33</v>
      </c>
      <c r="E18" s="12" t="s">
        <v>119</v>
      </c>
      <c r="F18" s="24">
        <v>164258.81</v>
      </c>
      <c r="G18" s="24">
        <v>65106.52</v>
      </c>
      <c r="H18" s="24">
        <v>65106.52</v>
      </c>
      <c r="I18" s="24">
        <v>0</v>
      </c>
      <c r="J18" s="25">
        <v>0</v>
      </c>
      <c r="K18" s="24">
        <v>61790.23</v>
      </c>
      <c r="L18" s="25">
        <f t="shared" si="0"/>
        <v>61790.23</v>
      </c>
      <c r="M18" s="14"/>
    </row>
    <row r="19" spans="1:13" ht="63.75" customHeight="1" x14ac:dyDescent="0.25">
      <c r="A19" s="4" t="s">
        <v>52</v>
      </c>
      <c r="B19" s="12" t="s">
        <v>34</v>
      </c>
      <c r="C19" s="13" t="s">
        <v>42</v>
      </c>
      <c r="D19" s="5" t="s">
        <v>33</v>
      </c>
      <c r="E19" s="12" t="s">
        <v>120</v>
      </c>
      <c r="F19" s="24">
        <v>282079.59000000003</v>
      </c>
      <c r="G19" s="24">
        <v>103139.84</v>
      </c>
      <c r="H19" s="24">
        <v>103139.84</v>
      </c>
      <c r="I19" s="24">
        <v>0</v>
      </c>
      <c r="J19" s="25">
        <v>0</v>
      </c>
      <c r="K19" s="25">
        <v>0</v>
      </c>
      <c r="L19" s="25">
        <f t="shared" si="0"/>
        <v>0</v>
      </c>
      <c r="M19" s="14"/>
    </row>
    <row r="20" spans="1:13" x14ac:dyDescent="0.25">
      <c r="A20" s="4" t="s">
        <v>55</v>
      </c>
      <c r="B20" s="12" t="s">
        <v>15</v>
      </c>
      <c r="C20" s="13" t="s">
        <v>44</v>
      </c>
      <c r="D20" s="5" t="s">
        <v>33</v>
      </c>
      <c r="E20" s="12" t="s">
        <v>45</v>
      </c>
      <c r="F20" s="24">
        <v>138282.26</v>
      </c>
      <c r="G20" s="24">
        <v>43195.85</v>
      </c>
      <c r="H20" s="24">
        <v>43195.85</v>
      </c>
      <c r="I20" s="24">
        <v>0</v>
      </c>
      <c r="J20" s="25">
        <v>0</v>
      </c>
      <c r="K20" s="24">
        <v>43195.85</v>
      </c>
      <c r="L20" s="25">
        <f t="shared" si="0"/>
        <v>43195.85</v>
      </c>
      <c r="M20" s="14"/>
    </row>
    <row r="21" spans="1:13" ht="52.5" customHeight="1" x14ac:dyDescent="0.25">
      <c r="A21" s="4" t="s">
        <v>57</v>
      </c>
      <c r="B21" s="12" t="s">
        <v>47</v>
      </c>
      <c r="C21" s="13" t="s">
        <v>60</v>
      </c>
      <c r="D21" s="5" t="s">
        <v>33</v>
      </c>
      <c r="E21" s="12" t="s">
        <v>121</v>
      </c>
      <c r="F21" s="24">
        <v>797433.88</v>
      </c>
      <c r="G21" s="24">
        <v>310867.19</v>
      </c>
      <c r="H21" s="24">
        <v>310867.19</v>
      </c>
      <c r="I21" s="24">
        <v>0</v>
      </c>
      <c r="J21" s="25">
        <v>0</v>
      </c>
      <c r="K21" s="24">
        <v>286903.94</v>
      </c>
      <c r="L21" s="25">
        <f t="shared" si="0"/>
        <v>286903.94</v>
      </c>
      <c r="M21" s="14"/>
    </row>
    <row r="22" spans="1:13" ht="52.5" customHeight="1" x14ac:dyDescent="0.25">
      <c r="A22" s="4" t="s">
        <v>58</v>
      </c>
      <c r="B22" s="12" t="s">
        <v>19</v>
      </c>
      <c r="C22" s="13" t="s">
        <v>128</v>
      </c>
      <c r="D22" s="5" t="s">
        <v>33</v>
      </c>
      <c r="E22" s="12" t="s">
        <v>140</v>
      </c>
      <c r="F22" s="24">
        <v>168752.5</v>
      </c>
      <c r="G22" s="24">
        <v>57511.5</v>
      </c>
      <c r="H22" s="24">
        <v>57511.5</v>
      </c>
      <c r="I22" s="24">
        <v>0</v>
      </c>
      <c r="J22" s="25">
        <v>0</v>
      </c>
      <c r="K22" s="25">
        <v>0</v>
      </c>
      <c r="L22" s="25">
        <f t="shared" si="0"/>
        <v>0</v>
      </c>
      <c r="M22" s="28" t="s">
        <v>125</v>
      </c>
    </row>
    <row r="23" spans="1:13" ht="50.25" customHeight="1" x14ac:dyDescent="0.25">
      <c r="A23" s="4" t="s">
        <v>59</v>
      </c>
      <c r="B23" s="12" t="s">
        <v>15</v>
      </c>
      <c r="C23" s="13" t="s">
        <v>50</v>
      </c>
      <c r="D23" s="5" t="s">
        <v>33</v>
      </c>
      <c r="E23" s="12" t="s">
        <v>115</v>
      </c>
      <c r="F23" s="24">
        <v>354617.62</v>
      </c>
      <c r="G23" s="24">
        <v>153598.99</v>
      </c>
      <c r="H23" s="24">
        <v>153598.99</v>
      </c>
      <c r="I23" s="24">
        <v>0</v>
      </c>
      <c r="J23" s="25">
        <v>0</v>
      </c>
      <c r="K23" s="24">
        <v>153370.22</v>
      </c>
      <c r="L23" s="25">
        <f t="shared" si="0"/>
        <v>153370.22</v>
      </c>
      <c r="M23" s="14"/>
    </row>
    <row r="24" spans="1:13" ht="50.25" customHeight="1" x14ac:dyDescent="0.25">
      <c r="A24" s="4" t="s">
        <v>63</v>
      </c>
      <c r="B24" s="12" t="s">
        <v>23</v>
      </c>
      <c r="C24" s="13" t="s">
        <v>129</v>
      </c>
      <c r="D24" s="5" t="s">
        <v>33</v>
      </c>
      <c r="E24" s="12" t="s">
        <v>141</v>
      </c>
      <c r="F24" s="24">
        <v>335618</v>
      </c>
      <c r="G24" s="24">
        <v>125892.2</v>
      </c>
      <c r="H24" s="24">
        <v>125892.2</v>
      </c>
      <c r="I24" s="24">
        <v>0</v>
      </c>
      <c r="J24" s="25">
        <v>0</v>
      </c>
      <c r="K24" s="25">
        <v>0</v>
      </c>
      <c r="L24" s="25">
        <f t="shared" si="0"/>
        <v>0</v>
      </c>
      <c r="M24" s="28" t="s">
        <v>125</v>
      </c>
    </row>
    <row r="25" spans="1:13" ht="96.75" customHeight="1" x14ac:dyDescent="0.25">
      <c r="A25" s="4" t="s">
        <v>64</v>
      </c>
      <c r="B25" s="12" t="s">
        <v>53</v>
      </c>
      <c r="C25" s="13" t="s">
        <v>54</v>
      </c>
      <c r="D25" s="5" t="s">
        <v>33</v>
      </c>
      <c r="E25" s="12" t="s">
        <v>101</v>
      </c>
      <c r="F25" s="24">
        <v>200558.53</v>
      </c>
      <c r="G25" s="24">
        <v>73187.92</v>
      </c>
      <c r="H25" s="24">
        <v>73187.92</v>
      </c>
      <c r="I25" s="24">
        <v>0</v>
      </c>
      <c r="J25" s="25">
        <v>0</v>
      </c>
      <c r="K25" s="24">
        <v>73107.92</v>
      </c>
      <c r="L25" s="25">
        <f t="shared" si="0"/>
        <v>73107.92</v>
      </c>
      <c r="M25" s="14"/>
    </row>
    <row r="26" spans="1:13" ht="65.25" customHeight="1" x14ac:dyDescent="0.25">
      <c r="A26" s="4" t="s">
        <v>65</v>
      </c>
      <c r="B26" s="12" t="s">
        <v>32</v>
      </c>
      <c r="C26" s="13" t="s">
        <v>56</v>
      </c>
      <c r="D26" s="5" t="s">
        <v>33</v>
      </c>
      <c r="E26" s="12" t="s">
        <v>122</v>
      </c>
      <c r="F26" s="24">
        <v>212531.75</v>
      </c>
      <c r="G26" s="24">
        <v>49085.3</v>
      </c>
      <c r="H26" s="24">
        <v>49085.3</v>
      </c>
      <c r="I26" s="24">
        <v>0</v>
      </c>
      <c r="J26" s="25">
        <v>0</v>
      </c>
      <c r="K26" s="24">
        <v>47857.3</v>
      </c>
      <c r="L26" s="25">
        <f t="shared" si="0"/>
        <v>47857.3</v>
      </c>
      <c r="M26" s="14"/>
    </row>
    <row r="27" spans="1:13" ht="36.75" customHeight="1" x14ac:dyDescent="0.25">
      <c r="A27" s="30" t="s">
        <v>109</v>
      </c>
      <c r="B27" s="30"/>
      <c r="C27" s="30"/>
      <c r="D27" s="17">
        <v>15</v>
      </c>
      <c r="E27" s="16"/>
      <c r="F27" s="26">
        <f>SUM(F12:F26)</f>
        <v>18547424.660000004</v>
      </c>
      <c r="G27" s="26">
        <f t="shared" ref="G27:L27" si="2">SUM(G12:G26)</f>
        <v>6833260.4799999995</v>
      </c>
      <c r="H27" s="26">
        <f t="shared" si="2"/>
        <v>6833260.4799999995</v>
      </c>
      <c r="I27" s="26">
        <f t="shared" si="2"/>
        <v>0</v>
      </c>
      <c r="J27" s="26">
        <f t="shared" si="2"/>
        <v>5344233.1900000004</v>
      </c>
      <c r="K27" s="26">
        <f t="shared" si="2"/>
        <v>897030.18</v>
      </c>
      <c r="L27" s="26">
        <f t="shared" si="2"/>
        <v>6241263.3700000001</v>
      </c>
      <c r="M27" s="14"/>
    </row>
    <row r="28" spans="1:13" ht="48.75" customHeight="1" x14ac:dyDescent="0.25">
      <c r="A28" s="2" t="s">
        <v>66</v>
      </c>
      <c r="B28" s="12" t="s">
        <v>47</v>
      </c>
      <c r="C28" s="13" t="s">
        <v>60</v>
      </c>
      <c r="D28" s="5">
        <v>3</v>
      </c>
      <c r="E28" s="12" t="s">
        <v>45</v>
      </c>
      <c r="F28" s="24">
        <v>2567557.0699999998</v>
      </c>
      <c r="G28" s="24">
        <v>1031613.73</v>
      </c>
      <c r="H28" s="24">
        <v>1031613.73</v>
      </c>
      <c r="I28" s="24">
        <v>0</v>
      </c>
      <c r="J28" s="24">
        <v>1031613.72</v>
      </c>
      <c r="K28" s="24">
        <v>-75643.92</v>
      </c>
      <c r="L28" s="25">
        <f t="shared" si="0"/>
        <v>955969.79999999993</v>
      </c>
      <c r="M28" s="28" t="s">
        <v>124</v>
      </c>
    </row>
    <row r="29" spans="1:13" ht="65.25" customHeight="1" x14ac:dyDescent="0.25">
      <c r="A29" s="4" t="s">
        <v>67</v>
      </c>
      <c r="B29" s="12" t="s">
        <v>23</v>
      </c>
      <c r="C29" s="13" t="s">
        <v>130</v>
      </c>
      <c r="D29" s="5">
        <v>3</v>
      </c>
      <c r="E29" s="12" t="s">
        <v>142</v>
      </c>
      <c r="F29" s="24">
        <v>1155774.53</v>
      </c>
      <c r="G29" s="24">
        <v>376556.96</v>
      </c>
      <c r="H29" s="24">
        <v>376556.96</v>
      </c>
      <c r="I29" s="24">
        <v>0</v>
      </c>
      <c r="J29" s="25">
        <v>0</v>
      </c>
      <c r="K29" s="24">
        <v>0</v>
      </c>
      <c r="L29" s="25">
        <f t="shared" si="0"/>
        <v>0</v>
      </c>
      <c r="M29" s="28" t="s">
        <v>125</v>
      </c>
    </row>
    <row r="30" spans="1:13" ht="31.5" x14ac:dyDescent="0.25">
      <c r="A30" s="2" t="s">
        <v>68</v>
      </c>
      <c r="B30" s="12" t="s">
        <v>53</v>
      </c>
      <c r="C30" s="13" t="s">
        <v>61</v>
      </c>
      <c r="D30" s="5">
        <v>3</v>
      </c>
      <c r="E30" s="12" t="s">
        <v>45</v>
      </c>
      <c r="F30" s="24">
        <v>296578.53000000003</v>
      </c>
      <c r="G30" s="24">
        <v>90169.08</v>
      </c>
      <c r="H30" s="24">
        <v>90169.08</v>
      </c>
      <c r="I30" s="24">
        <v>0</v>
      </c>
      <c r="J30" s="25">
        <v>0</v>
      </c>
      <c r="K30" s="24">
        <v>90169.08</v>
      </c>
      <c r="L30" s="25">
        <f t="shared" si="0"/>
        <v>90169.08</v>
      </c>
      <c r="M30" s="14"/>
    </row>
    <row r="31" spans="1:13" ht="47.25" customHeight="1" x14ac:dyDescent="0.25">
      <c r="A31" s="2" t="s">
        <v>72</v>
      </c>
      <c r="B31" s="12" t="s">
        <v>23</v>
      </c>
      <c r="C31" s="13" t="s">
        <v>69</v>
      </c>
      <c r="D31" s="5">
        <v>3</v>
      </c>
      <c r="E31" s="12" t="s">
        <v>123</v>
      </c>
      <c r="F31" s="24">
        <v>5162983.46</v>
      </c>
      <c r="G31" s="24">
        <v>1968612.45</v>
      </c>
      <c r="H31" s="24">
        <v>1968612.45</v>
      </c>
      <c r="I31" s="24">
        <v>0</v>
      </c>
      <c r="J31" s="25">
        <v>0</v>
      </c>
      <c r="K31" s="25">
        <v>0</v>
      </c>
      <c r="L31" s="25">
        <f t="shared" si="0"/>
        <v>0</v>
      </c>
      <c r="M31" s="14"/>
    </row>
    <row r="32" spans="1:13" ht="36.75" customHeight="1" x14ac:dyDescent="0.25">
      <c r="A32" s="30" t="s">
        <v>110</v>
      </c>
      <c r="B32" s="30"/>
      <c r="C32" s="30"/>
      <c r="D32" s="17">
        <v>4</v>
      </c>
      <c r="E32" s="16"/>
      <c r="F32" s="26">
        <f>SUM(F28:F31)</f>
        <v>9182893.5899999999</v>
      </c>
      <c r="G32" s="26">
        <f>SUM(G28:G31)</f>
        <v>3466952.2199999997</v>
      </c>
      <c r="H32" s="26">
        <f>SUM(H28:H31)</f>
        <v>3466952.2199999997</v>
      </c>
      <c r="I32" s="26">
        <f t="shared" ref="I32:K32" si="3">SUM(I28:I31)</f>
        <v>0</v>
      </c>
      <c r="J32" s="26">
        <f t="shared" si="3"/>
        <v>1031613.72</v>
      </c>
      <c r="K32" s="26">
        <f t="shared" si="3"/>
        <v>14525.160000000003</v>
      </c>
      <c r="L32" s="26">
        <f>+K32+J32</f>
        <v>1046138.88</v>
      </c>
      <c r="M32" s="14"/>
    </row>
    <row r="33" spans="1:13" ht="47.25" customHeight="1" x14ac:dyDescent="0.25">
      <c r="A33" s="4" t="s">
        <v>74</v>
      </c>
      <c r="B33" s="12" t="s">
        <v>47</v>
      </c>
      <c r="C33" s="13" t="s">
        <v>60</v>
      </c>
      <c r="D33" s="5">
        <v>4</v>
      </c>
      <c r="E33" s="12" t="s">
        <v>45</v>
      </c>
      <c r="F33" s="24">
        <v>3319219.93</v>
      </c>
      <c r="G33" s="24">
        <v>1331007.56</v>
      </c>
      <c r="H33" s="24">
        <v>1331007.56</v>
      </c>
      <c r="I33" s="24">
        <v>0</v>
      </c>
      <c r="J33" s="24">
        <v>1331007.56</v>
      </c>
      <c r="K33" s="24">
        <v>0</v>
      </c>
      <c r="L33" s="25">
        <f t="shared" si="0"/>
        <v>1331007.56</v>
      </c>
      <c r="M33" s="14"/>
    </row>
    <row r="34" spans="1:13" ht="47.25" customHeight="1" x14ac:dyDescent="0.25">
      <c r="A34" s="4" t="s">
        <v>77</v>
      </c>
      <c r="B34" s="12" t="s">
        <v>23</v>
      </c>
      <c r="C34" s="13" t="s">
        <v>69</v>
      </c>
      <c r="D34" s="5">
        <v>4</v>
      </c>
      <c r="E34" s="12" t="s">
        <v>123</v>
      </c>
      <c r="F34" s="24">
        <v>5905365.6299999999</v>
      </c>
      <c r="G34" s="24">
        <v>2308089.7999999998</v>
      </c>
      <c r="H34" s="24">
        <v>2308089.7999999998</v>
      </c>
      <c r="I34" s="24">
        <v>0</v>
      </c>
      <c r="J34" s="25">
        <v>0</v>
      </c>
      <c r="K34" s="24">
        <v>0</v>
      </c>
      <c r="L34" s="25">
        <f t="shared" si="0"/>
        <v>0</v>
      </c>
      <c r="M34" s="14"/>
    </row>
    <row r="35" spans="1:13" ht="47.25" customHeight="1" x14ac:dyDescent="0.25">
      <c r="A35" s="2" t="s">
        <v>79</v>
      </c>
      <c r="B35" s="18" t="s">
        <v>23</v>
      </c>
      <c r="C35" s="13" t="s">
        <v>70</v>
      </c>
      <c r="D35" s="3">
        <v>4</v>
      </c>
      <c r="E35" s="12" t="s">
        <v>45</v>
      </c>
      <c r="F35" s="24">
        <v>3594511.74</v>
      </c>
      <c r="G35" s="24">
        <v>1235894.1000000001</v>
      </c>
      <c r="H35" s="24">
        <v>1235894.1000000001</v>
      </c>
      <c r="I35" s="24">
        <v>0</v>
      </c>
      <c r="J35" s="24">
        <v>1235894.1000000001</v>
      </c>
      <c r="K35" s="24">
        <v>0</v>
      </c>
      <c r="L35" s="25">
        <f t="shared" si="0"/>
        <v>1235894.1000000001</v>
      </c>
      <c r="M35" s="14"/>
    </row>
    <row r="36" spans="1:13" ht="47.25" customHeight="1" x14ac:dyDescent="0.25">
      <c r="A36" s="4" t="s">
        <v>81</v>
      </c>
      <c r="B36" s="12" t="s">
        <v>30</v>
      </c>
      <c r="C36" s="13" t="s">
        <v>31</v>
      </c>
      <c r="D36" s="3">
        <v>4</v>
      </c>
      <c r="E36" s="12" t="s">
        <v>98</v>
      </c>
      <c r="F36" s="24">
        <v>1519844.69</v>
      </c>
      <c r="G36" s="24">
        <v>723500.59</v>
      </c>
      <c r="H36" s="24">
        <v>723500.59</v>
      </c>
      <c r="I36" s="24">
        <v>0</v>
      </c>
      <c r="J36" s="25">
        <v>0</v>
      </c>
      <c r="K36" s="24">
        <v>0</v>
      </c>
      <c r="L36" s="25">
        <f t="shared" si="0"/>
        <v>0</v>
      </c>
      <c r="M36" s="14"/>
    </row>
    <row r="37" spans="1:13" ht="47.25" customHeight="1" x14ac:dyDescent="0.25">
      <c r="A37" s="4" t="s">
        <v>83</v>
      </c>
      <c r="B37" s="18" t="s">
        <v>23</v>
      </c>
      <c r="C37" s="13" t="s">
        <v>71</v>
      </c>
      <c r="D37" s="3">
        <v>4</v>
      </c>
      <c r="E37" s="12" t="s">
        <v>100</v>
      </c>
      <c r="F37" s="24">
        <v>425392.02</v>
      </c>
      <c r="G37" s="24">
        <v>156548.79999999999</v>
      </c>
      <c r="H37" s="24">
        <v>156548.79999999999</v>
      </c>
      <c r="I37" s="24">
        <v>0</v>
      </c>
      <c r="J37" s="24">
        <v>156548.79999999999</v>
      </c>
      <c r="K37" s="24">
        <v>0</v>
      </c>
      <c r="L37" s="25">
        <f t="shared" si="0"/>
        <v>156548.79999999999</v>
      </c>
      <c r="M37" s="14"/>
    </row>
    <row r="38" spans="1:13" ht="47.25" customHeight="1" x14ac:dyDescent="0.25">
      <c r="A38" s="4" t="s">
        <v>84</v>
      </c>
      <c r="B38" s="12" t="s">
        <v>32</v>
      </c>
      <c r="C38" s="13" t="s">
        <v>73</v>
      </c>
      <c r="D38" s="3">
        <v>4</v>
      </c>
      <c r="E38" s="12" t="s">
        <v>100</v>
      </c>
      <c r="F38" s="24">
        <v>10460712</v>
      </c>
      <c r="G38" s="24">
        <v>3847606.53</v>
      </c>
      <c r="H38" s="24">
        <v>3847606.53</v>
      </c>
      <c r="I38" s="24">
        <v>0</v>
      </c>
      <c r="J38" s="25">
        <v>0</v>
      </c>
      <c r="K38" s="24">
        <v>0</v>
      </c>
      <c r="L38" s="25">
        <f t="shared" si="0"/>
        <v>0</v>
      </c>
      <c r="M38" s="14"/>
    </row>
    <row r="39" spans="1:13" ht="31.5" x14ac:dyDescent="0.25">
      <c r="A39" s="2" t="s">
        <v>85</v>
      </c>
      <c r="B39" s="12" t="s">
        <v>15</v>
      </c>
      <c r="C39" s="13" t="s">
        <v>75</v>
      </c>
      <c r="D39" s="3">
        <v>4</v>
      </c>
      <c r="E39" s="12" t="s">
        <v>98</v>
      </c>
      <c r="F39" s="24">
        <v>1518104.53</v>
      </c>
      <c r="G39" s="24">
        <v>77634.179999999993</v>
      </c>
      <c r="H39" s="24">
        <v>77634.179999999993</v>
      </c>
      <c r="I39" s="24">
        <v>0</v>
      </c>
      <c r="J39" s="25">
        <v>0</v>
      </c>
      <c r="K39" s="24">
        <v>60247</v>
      </c>
      <c r="L39" s="25">
        <f t="shared" si="0"/>
        <v>60247</v>
      </c>
      <c r="M39" s="14"/>
    </row>
    <row r="40" spans="1:13" ht="47.25" customHeight="1" x14ac:dyDescent="0.25">
      <c r="A40" s="4" t="s">
        <v>87</v>
      </c>
      <c r="B40" s="12" t="s">
        <v>76</v>
      </c>
      <c r="C40" s="13" t="s">
        <v>78</v>
      </c>
      <c r="D40" s="3">
        <v>4</v>
      </c>
      <c r="E40" s="12" t="s">
        <v>99</v>
      </c>
      <c r="F40" s="24">
        <v>4837886.5</v>
      </c>
      <c r="G40" s="24">
        <v>1885380.32</v>
      </c>
      <c r="H40" s="24">
        <v>1885380.32</v>
      </c>
      <c r="I40" s="24">
        <v>0</v>
      </c>
      <c r="J40" s="25">
        <v>0</v>
      </c>
      <c r="K40" s="25">
        <v>0</v>
      </c>
      <c r="L40" s="25">
        <f t="shared" si="0"/>
        <v>0</v>
      </c>
      <c r="M40" s="14"/>
    </row>
    <row r="41" spans="1:13" ht="36.75" customHeight="1" x14ac:dyDescent="0.25">
      <c r="A41" s="30" t="s">
        <v>111</v>
      </c>
      <c r="B41" s="30"/>
      <c r="C41" s="30"/>
      <c r="D41" s="17">
        <v>8</v>
      </c>
      <c r="E41" s="16"/>
      <c r="F41" s="26">
        <f>SUM(F33:F40)</f>
        <v>31581037.039999999</v>
      </c>
      <c r="G41" s="26">
        <f>SUM(G33:G40)</f>
        <v>11565661.879999999</v>
      </c>
      <c r="H41" s="26">
        <f t="shared" ref="H41:K41" si="4">SUM(H33:H40)</f>
        <v>11565661.879999999</v>
      </c>
      <c r="I41" s="26">
        <f t="shared" si="4"/>
        <v>0</v>
      </c>
      <c r="J41" s="26">
        <f t="shared" si="4"/>
        <v>2723450.46</v>
      </c>
      <c r="K41" s="26">
        <f t="shared" si="4"/>
        <v>60247</v>
      </c>
      <c r="L41" s="26">
        <f>+K41+J41</f>
        <v>2783697.46</v>
      </c>
      <c r="M41" s="14"/>
    </row>
    <row r="42" spans="1:13" ht="47.25" customHeight="1" x14ac:dyDescent="0.25">
      <c r="A42" s="4" t="s">
        <v>89</v>
      </c>
      <c r="B42" s="18" t="s">
        <v>23</v>
      </c>
      <c r="C42" s="13" t="s">
        <v>80</v>
      </c>
      <c r="D42" s="3">
        <v>5</v>
      </c>
      <c r="E42" s="12" t="s">
        <v>45</v>
      </c>
      <c r="F42" s="24">
        <v>12591343.470000001</v>
      </c>
      <c r="G42" s="24">
        <v>4888100.07</v>
      </c>
      <c r="H42" s="24">
        <v>4888100.07</v>
      </c>
      <c r="I42" s="24">
        <v>0</v>
      </c>
      <c r="J42" s="25">
        <v>0</v>
      </c>
      <c r="K42" s="24">
        <v>0</v>
      </c>
      <c r="L42" s="25">
        <f t="shared" si="0"/>
        <v>0</v>
      </c>
      <c r="M42" s="14"/>
    </row>
    <row r="43" spans="1:13" ht="128.25" customHeight="1" x14ac:dyDescent="0.25">
      <c r="A43" s="4" t="s">
        <v>91</v>
      </c>
      <c r="B43" s="12" t="s">
        <v>15</v>
      </c>
      <c r="C43" s="13" t="s">
        <v>82</v>
      </c>
      <c r="D43" s="3">
        <v>5</v>
      </c>
      <c r="E43" s="12" t="s">
        <v>102</v>
      </c>
      <c r="F43" s="24">
        <v>414816.13</v>
      </c>
      <c r="G43" s="24">
        <v>160258.04999999999</v>
      </c>
      <c r="H43" s="24">
        <v>160258.04999999999</v>
      </c>
      <c r="I43" s="24">
        <v>0</v>
      </c>
      <c r="J43" s="24">
        <v>160258.04999999999</v>
      </c>
      <c r="K43" s="24">
        <v>0</v>
      </c>
      <c r="L43" s="25">
        <f t="shared" si="0"/>
        <v>160258.04999999999</v>
      </c>
      <c r="M43" s="14"/>
    </row>
    <row r="44" spans="1:13" ht="36.75" customHeight="1" x14ac:dyDescent="0.25">
      <c r="A44" s="30" t="s">
        <v>112</v>
      </c>
      <c r="B44" s="30"/>
      <c r="C44" s="30"/>
      <c r="D44" s="17">
        <v>2</v>
      </c>
      <c r="E44" s="16"/>
      <c r="F44" s="26">
        <f>SUM(F42:F43)</f>
        <v>13006159.600000001</v>
      </c>
      <c r="G44" s="26">
        <f t="shared" ref="G44:K44" si="5">SUM(G42:G43)</f>
        <v>5048358.12</v>
      </c>
      <c r="H44" s="26">
        <f t="shared" si="5"/>
        <v>5048358.12</v>
      </c>
      <c r="I44" s="26">
        <f t="shared" si="5"/>
        <v>0</v>
      </c>
      <c r="J44" s="26">
        <f t="shared" si="5"/>
        <v>160258.04999999999</v>
      </c>
      <c r="K44" s="26">
        <f t="shared" si="5"/>
        <v>0</v>
      </c>
      <c r="L44" s="26">
        <f>+K44+J44</f>
        <v>160258.04999999999</v>
      </c>
      <c r="M44" s="14"/>
    </row>
    <row r="45" spans="1:13" ht="47.25" customHeight="1" x14ac:dyDescent="0.25">
      <c r="A45" s="4" t="s">
        <v>93</v>
      </c>
      <c r="B45" s="12" t="s">
        <v>47</v>
      </c>
      <c r="C45" s="13" t="s">
        <v>60</v>
      </c>
      <c r="D45" s="5">
        <v>6</v>
      </c>
      <c r="E45" s="12" t="s">
        <v>45</v>
      </c>
      <c r="F45" s="24">
        <v>1561489.4</v>
      </c>
      <c r="G45" s="24">
        <v>617638.36</v>
      </c>
      <c r="H45" s="24">
        <v>617638.36</v>
      </c>
      <c r="I45" s="24">
        <v>0</v>
      </c>
      <c r="J45" s="24">
        <v>617638.36</v>
      </c>
      <c r="K45" s="24">
        <v>0</v>
      </c>
      <c r="L45" s="25">
        <f t="shared" si="0"/>
        <v>617638.36</v>
      </c>
      <c r="M45" s="14"/>
    </row>
    <row r="46" spans="1:13" ht="47.25" customHeight="1" x14ac:dyDescent="0.25">
      <c r="A46" s="4" t="s">
        <v>95</v>
      </c>
      <c r="B46" s="12" t="s">
        <v>19</v>
      </c>
      <c r="C46" s="13" t="s">
        <v>20</v>
      </c>
      <c r="D46" s="5">
        <v>6</v>
      </c>
      <c r="E46" s="12" t="s">
        <v>100</v>
      </c>
      <c r="F46" s="24">
        <v>5347201.6900000004</v>
      </c>
      <c r="G46" s="24">
        <v>2100594.7999999998</v>
      </c>
      <c r="H46" s="24">
        <v>2100594.7999999998</v>
      </c>
      <c r="I46" s="24">
        <v>0</v>
      </c>
      <c r="J46" s="24">
        <v>2100594.7999999998</v>
      </c>
      <c r="K46" s="24">
        <v>0</v>
      </c>
      <c r="L46" s="25">
        <f t="shared" si="0"/>
        <v>2100594.7999999998</v>
      </c>
      <c r="M46" s="14"/>
    </row>
    <row r="47" spans="1:13" ht="63" customHeight="1" x14ac:dyDescent="0.25">
      <c r="A47" s="2" t="s">
        <v>131</v>
      </c>
      <c r="B47" s="18" t="s">
        <v>23</v>
      </c>
      <c r="C47" s="13" t="s">
        <v>86</v>
      </c>
      <c r="D47" s="5">
        <v>6</v>
      </c>
      <c r="E47" s="12" t="s">
        <v>103</v>
      </c>
      <c r="F47" s="24">
        <v>12656514.439999999</v>
      </c>
      <c r="G47" s="24">
        <v>4985565.2</v>
      </c>
      <c r="H47" s="24">
        <v>4985565.2</v>
      </c>
      <c r="I47" s="24">
        <v>0</v>
      </c>
      <c r="J47" s="25">
        <v>0</v>
      </c>
      <c r="K47" s="24">
        <v>0</v>
      </c>
      <c r="L47" s="25">
        <f t="shared" si="0"/>
        <v>0</v>
      </c>
      <c r="M47" s="14"/>
    </row>
    <row r="48" spans="1:13" ht="47.25" customHeight="1" x14ac:dyDescent="0.25">
      <c r="A48" s="4" t="s">
        <v>132</v>
      </c>
      <c r="B48" s="12" t="s">
        <v>15</v>
      </c>
      <c r="C48" s="13" t="s">
        <v>88</v>
      </c>
      <c r="D48" s="5">
        <v>6</v>
      </c>
      <c r="E48" s="12" t="s">
        <v>100</v>
      </c>
      <c r="F48" s="24">
        <v>155542.63</v>
      </c>
      <c r="G48" s="24">
        <v>48954</v>
      </c>
      <c r="H48" s="24">
        <v>48954</v>
      </c>
      <c r="I48" s="24">
        <v>0</v>
      </c>
      <c r="J48" s="25">
        <v>0</v>
      </c>
      <c r="K48" s="24">
        <v>0</v>
      </c>
      <c r="L48" s="25">
        <f t="shared" si="0"/>
        <v>0</v>
      </c>
      <c r="M48" s="14"/>
    </row>
    <row r="49" spans="1:13" ht="47.25" customHeight="1" x14ac:dyDescent="0.25">
      <c r="A49" s="4" t="s">
        <v>133</v>
      </c>
      <c r="B49" s="12" t="s">
        <v>76</v>
      </c>
      <c r="C49" s="13" t="s">
        <v>90</v>
      </c>
      <c r="D49" s="5">
        <v>6</v>
      </c>
      <c r="E49" s="12" t="s">
        <v>45</v>
      </c>
      <c r="F49" s="24">
        <v>3572300</v>
      </c>
      <c r="G49" s="24">
        <v>88775.14</v>
      </c>
      <c r="H49" s="24">
        <v>88775.14</v>
      </c>
      <c r="I49" s="24">
        <v>0</v>
      </c>
      <c r="J49" s="25">
        <v>0</v>
      </c>
      <c r="K49" s="24">
        <v>0</v>
      </c>
      <c r="L49" s="25">
        <f t="shared" si="0"/>
        <v>0</v>
      </c>
      <c r="M49" s="14"/>
    </row>
    <row r="50" spans="1:13" ht="47.25" customHeight="1" x14ac:dyDescent="0.25">
      <c r="A50" s="4" t="s">
        <v>134</v>
      </c>
      <c r="B50" s="12" t="s">
        <v>47</v>
      </c>
      <c r="C50" s="13" t="s">
        <v>92</v>
      </c>
      <c r="D50" s="5">
        <v>6</v>
      </c>
      <c r="E50" s="12" t="s">
        <v>45</v>
      </c>
      <c r="F50" s="24">
        <v>1112959.8</v>
      </c>
      <c r="G50" s="24">
        <v>351098.5</v>
      </c>
      <c r="H50" s="24">
        <v>351098.5</v>
      </c>
      <c r="I50" s="24">
        <v>0</v>
      </c>
      <c r="J50" s="25">
        <v>0</v>
      </c>
      <c r="K50" s="24">
        <v>0</v>
      </c>
      <c r="L50" s="25">
        <f t="shared" si="0"/>
        <v>0</v>
      </c>
      <c r="M50" s="14"/>
    </row>
    <row r="51" spans="1:13" ht="15.75" customHeight="1" x14ac:dyDescent="0.25">
      <c r="A51" s="4" t="s">
        <v>135</v>
      </c>
      <c r="B51" s="12" t="s">
        <v>15</v>
      </c>
      <c r="C51" s="13" t="s">
        <v>94</v>
      </c>
      <c r="D51" s="5">
        <v>6</v>
      </c>
      <c r="E51" s="12" t="s">
        <v>45</v>
      </c>
      <c r="F51" s="24">
        <v>591950.63</v>
      </c>
      <c r="G51" s="24">
        <v>236411.25</v>
      </c>
      <c r="H51" s="24">
        <v>236411.25</v>
      </c>
      <c r="I51" s="24">
        <v>0</v>
      </c>
      <c r="J51" s="25">
        <v>0</v>
      </c>
      <c r="K51" s="24">
        <v>0</v>
      </c>
      <c r="L51" s="25">
        <f t="shared" si="0"/>
        <v>0</v>
      </c>
      <c r="M51" s="14"/>
    </row>
    <row r="52" spans="1:13" ht="56.25" customHeight="1" x14ac:dyDescent="0.25">
      <c r="A52" s="4" t="s">
        <v>136</v>
      </c>
      <c r="B52" s="12" t="s">
        <v>53</v>
      </c>
      <c r="C52" s="13" t="s">
        <v>96</v>
      </c>
      <c r="D52" s="5">
        <v>6</v>
      </c>
      <c r="E52" s="12" t="s">
        <v>104</v>
      </c>
      <c r="F52" s="24">
        <v>299191.99</v>
      </c>
      <c r="G52" s="24">
        <v>109382.48</v>
      </c>
      <c r="H52" s="24">
        <v>109382.48</v>
      </c>
      <c r="I52" s="24">
        <v>0</v>
      </c>
      <c r="J52" s="25">
        <v>0</v>
      </c>
      <c r="K52" s="24">
        <v>0</v>
      </c>
      <c r="L52" s="25">
        <f t="shared" si="0"/>
        <v>0</v>
      </c>
      <c r="M52" s="14"/>
    </row>
    <row r="53" spans="1:13" ht="36.75" customHeight="1" x14ac:dyDescent="0.25">
      <c r="A53" s="30" t="s">
        <v>113</v>
      </c>
      <c r="B53" s="30"/>
      <c r="C53" s="30"/>
      <c r="D53" s="17">
        <v>8</v>
      </c>
      <c r="E53" s="16"/>
      <c r="F53" s="26">
        <f>SUM(F45:F52)</f>
        <v>25297150.579999998</v>
      </c>
      <c r="G53" s="26">
        <f>SUM(G45:G52)</f>
        <v>8538419.7300000004</v>
      </c>
      <c r="H53" s="26">
        <f t="shared" ref="H53:K53" si="6">SUM(H45:H52)</f>
        <v>8538419.7300000004</v>
      </c>
      <c r="I53" s="26">
        <f t="shared" si="6"/>
        <v>0</v>
      </c>
      <c r="J53" s="26">
        <f t="shared" si="6"/>
        <v>2718233.1599999997</v>
      </c>
      <c r="K53" s="26">
        <f t="shared" si="6"/>
        <v>0</v>
      </c>
      <c r="L53" s="26">
        <f>+K53+J53</f>
        <v>2718233.1599999997</v>
      </c>
      <c r="M53" s="14"/>
    </row>
    <row r="54" spans="1:13" ht="44.25" customHeight="1" x14ac:dyDescent="0.25">
      <c r="A54" s="29" t="s">
        <v>97</v>
      </c>
      <c r="B54" s="29"/>
      <c r="C54" s="29"/>
      <c r="D54" s="19">
        <f>D11+D27+D32+D41+D44+D53</f>
        <v>43</v>
      </c>
      <c r="E54" s="19"/>
      <c r="F54" s="27">
        <f t="shared" ref="F54:L54" si="7">F11+F27+F32+F41+F44+F53</f>
        <v>126124265.02</v>
      </c>
      <c r="G54" s="27">
        <f t="shared" si="7"/>
        <v>46127235.649999991</v>
      </c>
      <c r="H54" s="27">
        <f t="shared" si="7"/>
        <v>46127235.649999991</v>
      </c>
      <c r="I54" s="27">
        <f t="shared" si="7"/>
        <v>0</v>
      </c>
      <c r="J54" s="27">
        <f t="shared" si="7"/>
        <v>16424127.150000002</v>
      </c>
      <c r="K54" s="27">
        <f t="shared" si="7"/>
        <v>2314970.4500000002</v>
      </c>
      <c r="L54" s="27">
        <f t="shared" si="7"/>
        <v>18739097.600000001</v>
      </c>
      <c r="M54" s="14"/>
    </row>
    <row r="56" spans="1:13" x14ac:dyDescent="0.25">
      <c r="F56" s="20"/>
    </row>
  </sheetData>
  <mergeCells count="11">
    <mergeCell ref="A54:C54"/>
    <mergeCell ref="A44:C44"/>
    <mergeCell ref="A32:C32"/>
    <mergeCell ref="A41:C41"/>
    <mergeCell ref="A1:H1"/>
    <mergeCell ref="A2:D2"/>
    <mergeCell ref="A3:C3"/>
    <mergeCell ref="F3:H3"/>
    <mergeCell ref="A53:C53"/>
    <mergeCell ref="A11:C11"/>
    <mergeCell ref="A27:C27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APPRRR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Tinja Bartolić Prđun</dc:creator>
  <cp:lastModifiedBy>maja.stokanovic</cp:lastModifiedBy>
  <cp:lastPrinted>2017-08-30T13:21:20Z</cp:lastPrinted>
  <dcterms:created xsi:type="dcterms:W3CDTF">2015-07-14T11:14:16Z</dcterms:created>
  <dcterms:modified xsi:type="dcterms:W3CDTF">2018-04-11T06:56:54Z</dcterms:modified>
</cp:coreProperties>
</file>