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y Documents\RIZNICA\Realizacija 2018\"/>
    </mc:Choice>
  </mc:AlternateContent>
  <bookViews>
    <workbookView xWindow="480" yWindow="255" windowWidth="27795" windowHeight="11895"/>
  </bookViews>
  <sheets>
    <sheet name="REBALANS" sheetId="25" r:id="rId1"/>
  </sheets>
  <calcPr calcId="162913"/>
</workbook>
</file>

<file path=xl/calcChain.xml><?xml version="1.0" encoding="utf-8"?>
<calcChain xmlns="http://schemas.openxmlformats.org/spreadsheetml/2006/main">
  <c r="K124" i="25" l="1"/>
  <c r="K117" i="25"/>
  <c r="K155" i="25" l="1"/>
  <c r="J155" i="25"/>
  <c r="I155" i="25"/>
  <c r="K152" i="25"/>
  <c r="J152" i="25"/>
  <c r="I152" i="25"/>
  <c r="K149" i="25"/>
  <c r="J149" i="25"/>
  <c r="I149" i="25"/>
  <c r="K146" i="25"/>
  <c r="J146" i="25"/>
  <c r="I146" i="25"/>
  <c r="K144" i="25"/>
  <c r="J144" i="25"/>
  <c r="I144" i="25"/>
  <c r="K139" i="25"/>
  <c r="J139" i="25"/>
  <c r="I139" i="25"/>
  <c r="K135" i="25"/>
  <c r="J135" i="25"/>
  <c r="I135" i="25"/>
  <c r="K133" i="25"/>
  <c r="J133" i="25"/>
  <c r="I133" i="25"/>
  <c r="J124" i="25"/>
  <c r="I124" i="25"/>
  <c r="K121" i="25"/>
  <c r="J121" i="25"/>
  <c r="I121" i="25"/>
  <c r="J117" i="25"/>
  <c r="I117" i="25"/>
  <c r="K114" i="25"/>
  <c r="J114" i="25"/>
  <c r="I114" i="25"/>
  <c r="K112" i="25"/>
  <c r="J112" i="25"/>
  <c r="I112" i="25"/>
  <c r="K109" i="25"/>
  <c r="J109" i="25"/>
  <c r="I109" i="25"/>
  <c r="I108" i="25" s="1"/>
  <c r="I107" i="25" s="1"/>
  <c r="I106" i="25" s="1"/>
  <c r="K104" i="25"/>
  <c r="J104" i="25"/>
  <c r="I104" i="25"/>
  <c r="K100" i="25"/>
  <c r="J100" i="25"/>
  <c r="I100" i="25"/>
  <c r="K95" i="25"/>
  <c r="J95" i="25"/>
  <c r="I95" i="25"/>
  <c r="K93" i="25"/>
  <c r="J93" i="25"/>
  <c r="I93" i="25"/>
  <c r="K89" i="25"/>
  <c r="J89" i="25"/>
  <c r="I89" i="25"/>
  <c r="K85" i="25"/>
  <c r="J85" i="25"/>
  <c r="I85" i="25"/>
  <c r="K83" i="25"/>
  <c r="J83" i="25"/>
  <c r="I83" i="25"/>
  <c r="K81" i="25"/>
  <c r="J81" i="25"/>
  <c r="I81" i="25"/>
  <c r="K76" i="25"/>
  <c r="J76" i="25"/>
  <c r="I76" i="25"/>
  <c r="K69" i="25"/>
  <c r="J69" i="25"/>
  <c r="J68" i="25" s="1"/>
  <c r="J10" i="25" s="1"/>
  <c r="I69" i="25"/>
  <c r="I68" i="25"/>
  <c r="I10" i="25" s="1"/>
  <c r="K66" i="25"/>
  <c r="J66" i="25"/>
  <c r="J65" i="25" s="1"/>
  <c r="J9" i="25" s="1"/>
  <c r="I66" i="25"/>
  <c r="K65" i="25"/>
  <c r="K9" i="25" s="1"/>
  <c r="I65" i="25"/>
  <c r="J63" i="25"/>
  <c r="I63" i="25"/>
  <c r="K61" i="25"/>
  <c r="J61" i="25"/>
  <c r="I61" i="25"/>
  <c r="K59" i="25"/>
  <c r="J59" i="25"/>
  <c r="I59" i="25"/>
  <c r="K55" i="25"/>
  <c r="J55" i="25"/>
  <c r="I55" i="25"/>
  <c r="K47" i="25"/>
  <c r="J47" i="25"/>
  <c r="I47" i="25"/>
  <c r="K45" i="25"/>
  <c r="J45" i="25"/>
  <c r="I45" i="25"/>
  <c r="K36" i="25"/>
  <c r="J36" i="25"/>
  <c r="I36" i="25"/>
  <c r="K30" i="25"/>
  <c r="J30" i="25"/>
  <c r="I30" i="25"/>
  <c r="K25" i="25"/>
  <c r="J25" i="25"/>
  <c r="I25" i="25"/>
  <c r="K22" i="25"/>
  <c r="J22" i="25"/>
  <c r="I22" i="25"/>
  <c r="K20" i="25"/>
  <c r="J20" i="25"/>
  <c r="I20" i="25"/>
  <c r="K17" i="25"/>
  <c r="J17" i="25"/>
  <c r="J16" i="25" s="1"/>
  <c r="I17" i="25"/>
  <c r="I9" i="25"/>
  <c r="J73" i="25" l="1"/>
  <c r="J72" i="25" s="1"/>
  <c r="K92" i="25"/>
  <c r="J99" i="25"/>
  <c r="J98" i="25" s="1"/>
  <c r="J97" i="25" s="1"/>
  <c r="J143" i="25"/>
  <c r="J142" i="25" s="1"/>
  <c r="J8" i="25" s="1"/>
  <c r="I143" i="25"/>
  <c r="I142" i="25" s="1"/>
  <c r="J92" i="25"/>
  <c r="J91" i="25" s="1"/>
  <c r="J108" i="25"/>
  <c r="I141" i="25"/>
  <c r="I8" i="25"/>
  <c r="I7" i="25"/>
  <c r="K99" i="25"/>
  <c r="K98" i="25" s="1"/>
  <c r="I73" i="25"/>
  <c r="I72" i="25" s="1"/>
  <c r="K73" i="25"/>
  <c r="K72" i="25" s="1"/>
  <c r="I92" i="25"/>
  <c r="I91" i="25" s="1"/>
  <c r="I99" i="25"/>
  <c r="I98" i="25" s="1"/>
  <c r="I97" i="25" s="1"/>
  <c r="K143" i="25"/>
  <c r="K108" i="25"/>
  <c r="K91" i="25"/>
  <c r="J15" i="25"/>
  <c r="J14" i="25" s="1"/>
  <c r="J6" i="25"/>
  <c r="I16" i="25"/>
  <c r="K68" i="25"/>
  <c r="K16" i="25"/>
  <c r="J107" i="25"/>
  <c r="J106" i="25" s="1"/>
  <c r="J7" i="25"/>
  <c r="K142" i="25"/>
  <c r="J141" i="25" l="1"/>
  <c r="K107" i="25"/>
  <c r="K106" i="25" s="1"/>
  <c r="K7" i="25"/>
  <c r="J11" i="25"/>
  <c r="K97" i="25"/>
  <c r="K8" i="25"/>
  <c r="K141" i="25"/>
  <c r="J13" i="25"/>
  <c r="K10" i="25"/>
  <c r="I15" i="25"/>
  <c r="I14" i="25" s="1"/>
  <c r="I13" i="25" s="1"/>
  <c r="I6" i="25"/>
  <c r="I11" i="25" s="1"/>
  <c r="K6" i="25"/>
  <c r="K15" i="25"/>
  <c r="K11" i="25" l="1"/>
  <c r="K14" i="25"/>
  <c r="K13" i="25" l="1"/>
</calcChain>
</file>

<file path=xl/sharedStrings.xml><?xml version="1.0" encoding="utf-8"?>
<sst xmlns="http://schemas.openxmlformats.org/spreadsheetml/2006/main" count="307" uniqueCount="161">
  <si>
    <t/>
  </si>
  <si>
    <t>Plan 
2015. na 29.9.2015. NN 103A/15</t>
  </si>
  <si>
    <t xml:space="preserve">PRERASPODJELA 14.10.2015. </t>
  </si>
  <si>
    <t xml:space="preserve">PRERASPODJELA 4.11.2015. </t>
  </si>
  <si>
    <t xml:space="preserve">PRERASPODJELA 16.12.2015. </t>
  </si>
  <si>
    <t xml:space="preserve">PRERASPODJELA 22.12.2015. </t>
  </si>
  <si>
    <t xml:space="preserve">PRERASPODJELA 24.12.2015. </t>
  </si>
  <si>
    <t>HRK</t>
  </si>
  <si>
    <t>11</t>
  </si>
  <si>
    <t>Opći prihodi i primici</t>
  </si>
  <si>
    <t>31</t>
  </si>
  <si>
    <t>Vlastiti prihodi</t>
  </si>
  <si>
    <t>51</t>
  </si>
  <si>
    <t>Pomoći EU</t>
  </si>
  <si>
    <t>Kontrola zbroja</t>
  </si>
  <si>
    <t>06005</t>
  </si>
  <si>
    <t>Ministarstvo poljoprivrede</t>
  </si>
  <si>
    <t>3001</t>
  </si>
  <si>
    <t>UPRAVLJANJE POLJOPRIVREDOM, RIBARSTVOM I RURALNIM RAZVOJEM</t>
  </si>
  <si>
    <t>321</t>
  </si>
  <si>
    <t>Naknade troškova zaposlenima</t>
  </si>
  <si>
    <t>3211</t>
  </si>
  <si>
    <t>Službena putovanja</t>
  </si>
  <si>
    <t>322</t>
  </si>
  <si>
    <t>Rashodi za materijal i energiju</t>
  </si>
  <si>
    <t>3221</t>
  </si>
  <si>
    <t>Uredski materijal i ostali materijalni rashodi</t>
  </si>
  <si>
    <t>323</t>
  </si>
  <si>
    <t>Rashodi za usluge</t>
  </si>
  <si>
    <t>3233</t>
  </si>
  <si>
    <t>Usluge promidžbe i informiranja</t>
  </si>
  <si>
    <t>3237</t>
  </si>
  <si>
    <t>Intelektualne i osobne usluge</t>
  </si>
  <si>
    <t>324</t>
  </si>
  <si>
    <t>Naknade troškova osobama izvan radnog odnosa</t>
  </si>
  <si>
    <t>3241</t>
  </si>
  <si>
    <t>329</t>
  </si>
  <si>
    <t>Ostali nespomenuti rashodi poslovanja</t>
  </si>
  <si>
    <t>3293</t>
  </si>
  <si>
    <t>Reprezentacija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</si>
  <si>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</si>
  <si>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</si>
  <si>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</si>
  <si>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</si>
  <si>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</si>
  <si>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</si>
  <si>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</si>
  <si>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</si>
  <si>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</si>
  <si>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</si>
  <si>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</si>
  <si>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</si>
  <si>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</si>
  <si>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</si>
  <si>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 enosti</t>
  </si>
  <si>
    <t>3212</t>
  </si>
  <si>
    <t>Naknade za prijevoz, za rad na terenu i odvojeni</t>
  </si>
  <si>
    <t>3213</t>
  </si>
  <si>
    <t>Stručno usavršavanje zaposlenika</t>
  </si>
  <si>
    <t>3214</t>
  </si>
  <si>
    <t>Ostale naknade troškova zaposlenima</t>
  </si>
  <si>
    <t>3223</t>
  </si>
  <si>
    <t>Energija</t>
  </si>
  <si>
    <t>3224</t>
  </si>
  <si>
    <t>Materijal i dijelovi za tekuće i investicijsko od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</si>
  <si>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</si>
  <si>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</si>
  <si>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</si>
  <si>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</si>
  <si>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</si>
  <si>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</si>
  <si>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</si>
  <si>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</si>
  <si>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</si>
  <si>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</si>
  <si>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</si>
  <si>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</si>
  <si>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</si>
  <si>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</si>
  <si>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</si>
  <si>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</si>
  <si>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</si>
  <si>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</si>
  <si>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3291</t>
  </si>
  <si>
    <t>Naknade za rad predstavn.i izvršnih tijela, povje</t>
  </si>
  <si>
    <t>3292</t>
  </si>
  <si>
    <t>Premije osiguranja</t>
  </si>
  <si>
    <t>3294</t>
  </si>
  <si>
    <t>Članarine i norme</t>
  </si>
  <si>
    <t>3295</t>
  </si>
  <si>
    <t>Pristojbe i naknade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</si>
  <si>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</si>
  <si>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</si>
  <si>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</si>
  <si>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</si>
  <si>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</si>
  <si>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</si>
  <si>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</si>
  <si>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</si>
  <si>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</si>
  <si>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422</t>
  </si>
  <si>
    <t>Postrojenja i oprema</t>
  </si>
  <si>
    <t>4221</t>
  </si>
  <si>
    <t>Uredska oprema i namještaj</t>
  </si>
  <si>
    <t>4222</t>
  </si>
  <si>
    <t>Komunikacijska oprema</t>
  </si>
  <si>
    <t>Oprema za održavanje i zaštitu</t>
  </si>
  <si>
    <t>3222</t>
  </si>
  <si>
    <t>Materijal i sirovine</t>
  </si>
  <si>
    <t>INFORMATIZACIJA</t>
  </si>
  <si>
    <t>412</t>
  </si>
  <si>
    <t>Nematerijalna imovina</t>
  </si>
  <si>
    <t>4123</t>
  </si>
  <si>
    <t>Licence</t>
  </si>
  <si>
    <t>426</t>
  </si>
  <si>
    <t>Nemat. proizvedena imovina</t>
  </si>
  <si>
    <t>4262</t>
  </si>
  <si>
    <t>Ulag.u račun. programe</t>
  </si>
  <si>
    <t>3002</t>
  </si>
  <si>
    <t>POLJOPRIVREDA</t>
  </si>
  <si>
    <t>372</t>
  </si>
  <si>
    <t>Ostale naknade građ.i kućan.iz proračuna</t>
  </si>
  <si>
    <t>3721</t>
  </si>
  <si>
    <t>Naknade građanima i kućanstvima u novcu</t>
  </si>
  <si>
    <t>3004</t>
  </si>
  <si>
    <t>RURALNI RAZVOJ</t>
  </si>
  <si>
    <t>06030</t>
  </si>
  <si>
    <t>A841001</t>
  </si>
  <si>
    <t>ADMINISTRACIJA I UPRAVLJANJE AGENCIJE ZA PLAĆANJA U POLJOPRI</t>
  </si>
  <si>
    <t>K841002</t>
  </si>
  <si>
    <t>K650068</t>
  </si>
  <si>
    <t>USPOSTAVA IACS-LPIS</t>
  </si>
  <si>
    <t>Doprinosi za obvezno osiguranje u slučaju nezaposlenosti</t>
  </si>
  <si>
    <t>AGENCIJA ZA PLAĆANJA U POLJOPRIVREDI, RIBARSTVU I RURALNOM RAZVOJU</t>
  </si>
  <si>
    <t>Instrumenti, uređaji i strojevi</t>
  </si>
  <si>
    <t>A841005</t>
  </si>
  <si>
    <t>TEHNIČKA POMOĆ - PROGRAM RURALNOG RAZVOJA</t>
  </si>
  <si>
    <t>12+565</t>
  </si>
  <si>
    <t>Sredstva učešća za pomoći +EAFRD</t>
  </si>
  <si>
    <t>Sredstva učešća za pomoći + EAFRD</t>
  </si>
  <si>
    <t>Agencija za plaćanja u poljoprivredi, ribarstvu i ruralnom razvoju</t>
  </si>
  <si>
    <t>3296</t>
  </si>
  <si>
    <t>Troškovi sudskih postupaka</t>
  </si>
  <si>
    <t xml:space="preserve">Tekuće pomoći EU </t>
  </si>
  <si>
    <t>TEHNIČKA POMOĆ -OPERATIVNI PROGRAM U POMORSTVU I RIBARSTVU</t>
  </si>
  <si>
    <t>3005</t>
  </si>
  <si>
    <t>RIBARSTVO</t>
  </si>
  <si>
    <t>A841006</t>
  </si>
  <si>
    <t>12+564</t>
  </si>
  <si>
    <t>Sredstva učešća za pomoći +EFPR</t>
  </si>
  <si>
    <t>Prijevozna sredstva</t>
  </si>
  <si>
    <t>423</t>
  </si>
  <si>
    <t>Prijevozna sredstva u cestovnom prometu</t>
  </si>
  <si>
    <t>Sredstva učešća za pomoći + EFPR</t>
  </si>
  <si>
    <t>Proračun 2018</t>
  </si>
  <si>
    <t>A841007</t>
  </si>
  <si>
    <t>ORGANIZACIJA MEĐUNARODNIH DOGAĐANJA</t>
  </si>
  <si>
    <t xml:space="preserve">                                                                                                                           </t>
  </si>
  <si>
    <t>Preraspodjela 20.04.2018.</t>
  </si>
  <si>
    <t>Instrumenti, uređaji, strojevi</t>
  </si>
  <si>
    <t>REBALANS 03.12.2018.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</si>
</sst>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22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Arial"/>
      <family val="2"/>
      <charset val="238"/>
    </font>
    <font>
      <b/>
      <i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 justifyLastLine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 justifyLastLine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 justifyLastLine="1"/>
    </xf>
    <xf numFmtId="4" fontId="2" fillId="3" borderId="3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 justifyLastLine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 justifyLastLine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 justifyLastLine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4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2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7" fillId="43" borderId="3" applyNumberFormat="0" applyProtection="0">
      <alignment horizontal="left" vertical="center" indent="1" justifyLastLine="1"/>
    </xf>
    <xf numFmtId="0" fontId="14" fillId="0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/>
    <xf numFmtId="4" fontId="2" fillId="48" borderId="7" xfId="23" applyNumberFormat="1" applyFill="1" applyBorder="1">
      <alignment vertical="center"/>
    </xf>
    <xf numFmtId="0" fontId="0" fillId="0" borderId="7" xfId="0" applyBorder="1"/>
    <xf numFmtId="0" fontId="2" fillId="5" borderId="7" xfId="49" quotePrefix="1" applyBorder="1">
      <alignment horizontal="left" vertical="center" indent="1" justifyLastLine="1"/>
    </xf>
    <xf numFmtId="3" fontId="0" fillId="0" borderId="0" xfId="0" applyNumberFormat="1"/>
    <xf numFmtId="3" fontId="2" fillId="48" borderId="7" xfId="23" applyNumberFormat="1" applyFill="1" applyBorder="1">
      <alignment vertical="center"/>
    </xf>
    <xf numFmtId="3" fontId="2" fillId="44" borderId="7" xfId="57" applyNumberFormat="1" applyFill="1" applyBorder="1">
      <alignment horizontal="right" vertical="center"/>
    </xf>
    <xf numFmtId="0" fontId="2" fillId="50" borderId="7" xfId="49" quotePrefix="1" applyFill="1" applyBorder="1" applyAlignment="1">
      <alignment horizontal="left" vertical="center" wrapText="1" justifyLastLine="1"/>
    </xf>
    <xf numFmtId="3" fontId="3" fillId="50" borderId="7" xfId="23" applyNumberFormat="1" applyFont="1" applyFill="1" applyBorder="1">
      <alignment vertical="center"/>
    </xf>
    <xf numFmtId="3" fontId="2" fillId="50" borderId="7" xfId="23" applyNumberFormat="1" applyFill="1" applyBorder="1">
      <alignment vertical="center"/>
    </xf>
    <xf numFmtId="0" fontId="2" fillId="48" borderId="7" xfId="49" quotePrefix="1" applyFill="1" applyBorder="1" applyAlignment="1">
      <alignment horizontal="left" vertical="center" wrapText="1" justifyLastLine="1"/>
    </xf>
    <xf numFmtId="0" fontId="2" fillId="44" borderId="7" xfId="49" quotePrefix="1" applyFill="1" applyBorder="1" applyAlignment="1">
      <alignment horizontal="left" vertical="center" wrapText="1" justifyLastLine="1"/>
    </xf>
    <xf numFmtId="0" fontId="16" fillId="44" borderId="7" xfId="49" quotePrefix="1" applyFont="1" applyFill="1" applyBorder="1" applyAlignment="1">
      <alignment horizontal="left" vertical="center" wrapText="1" justifyLastLine="1"/>
    </xf>
    <xf numFmtId="3" fontId="21" fillId="0" borderId="0" xfId="0" applyNumberFormat="1" applyFont="1"/>
    <xf numFmtId="0" fontId="21" fillId="0" borderId="0" xfId="0" applyFont="1"/>
    <xf numFmtId="0" fontId="2" fillId="44" borderId="8" xfId="27" quotePrefix="1" applyNumberFormat="1" applyFill="1" applyBorder="1">
      <alignment horizontal="left" vertical="center" indent="1" justifyLastLine="1"/>
    </xf>
    <xf numFmtId="0" fontId="2" fillId="44" borderId="9" xfId="27" quotePrefix="1" applyNumberFormat="1" applyFill="1" applyBorder="1" applyAlignment="1">
      <alignment horizontal="left" vertical="center" wrapText="1" justifyLastLine="1"/>
    </xf>
    <xf numFmtId="0" fontId="15" fillId="44" borderId="9" xfId="59" quotePrefix="1" applyNumberFormat="1" applyFont="1" applyFill="1" applyBorder="1" applyAlignment="1">
      <alignment horizontal="left" vertical="center" wrapText="1" indent="1" justifyLastLine="1"/>
    </xf>
    <xf numFmtId="0" fontId="15" fillId="44" borderId="9" xfId="40" quotePrefix="1" applyNumberFormat="1" applyFont="1" applyFill="1" applyBorder="1" applyAlignment="1">
      <alignment horizontal="center" vertical="center"/>
    </xf>
    <xf numFmtId="164" fontId="3" fillId="6" borderId="10" xfId="43" quotePrefix="1" applyNumberFormat="1" applyFont="1" applyBorder="1" applyAlignment="1">
      <alignment horizontal="left" vertical="center" indent="2" justifyLastLine="1"/>
    </xf>
    <xf numFmtId="0" fontId="3" fillId="6" borderId="11" xfId="43" quotePrefix="1" applyFont="1" applyBorder="1" applyAlignment="1">
      <alignment horizontal="left" vertical="center" wrapText="1" justifyLastLine="1"/>
    </xf>
    <xf numFmtId="3" fontId="3" fillId="46" borderId="11" xfId="23" applyNumberFormat="1" applyFont="1" applyFill="1" applyBorder="1">
      <alignment vertical="center"/>
    </xf>
    <xf numFmtId="164" fontId="3" fillId="50" borderId="12" xfId="43" quotePrefix="1" applyNumberFormat="1" applyFont="1" applyFill="1" applyBorder="1" applyAlignment="1">
      <alignment horizontal="left" vertical="center" indent="2" justifyLastLine="1"/>
    </xf>
    <xf numFmtId="164" fontId="3" fillId="51" borderId="13" xfId="43" quotePrefix="1" applyNumberFormat="1" applyFont="1" applyFill="1" applyBorder="1" applyAlignment="1">
      <alignment horizontal="left" vertical="center" indent="2" justifyLastLine="1"/>
    </xf>
    <xf numFmtId="0" fontId="2" fillId="51" borderId="14" xfId="49" quotePrefix="1" applyFill="1" applyBorder="1" applyAlignment="1">
      <alignment horizontal="left" vertical="center" wrapText="1" justifyLastLine="1"/>
    </xf>
    <xf numFmtId="3" fontId="3" fillId="51" borderId="14" xfId="23" applyNumberFormat="1" applyFont="1" applyFill="1" applyBorder="1">
      <alignment vertical="center"/>
    </xf>
    <xf numFmtId="164" fontId="15" fillId="0" borderId="8" xfId="45" quotePrefix="1" applyNumberFormat="1" applyFont="1" applyFill="1" applyBorder="1" applyAlignment="1">
      <alignment horizontal="left" vertical="center" indent="3" justifyLastLine="1"/>
    </xf>
    <xf numFmtId="0" fontId="15" fillId="0" borderId="9" xfId="45" quotePrefix="1" applyFont="1" applyFill="1" applyBorder="1" applyAlignment="1">
      <alignment horizontal="left" vertical="center" wrapText="1" justifyLastLine="1"/>
    </xf>
    <xf numFmtId="3" fontId="15" fillId="0" borderId="9" xfId="23" applyNumberFormat="1" applyFont="1" applyFill="1" applyBorder="1">
      <alignment vertical="center"/>
    </xf>
    <xf numFmtId="164" fontId="15" fillId="45" borderId="8" xfId="45" quotePrefix="1" applyNumberFormat="1" applyFont="1" applyFill="1" applyBorder="1" applyAlignment="1">
      <alignment horizontal="left" vertical="center" indent="3" justifyLastLine="1"/>
    </xf>
    <xf numFmtId="0" fontId="15" fillId="45" borderId="9" xfId="45" quotePrefix="1" applyFont="1" applyFill="1" applyBorder="1" applyAlignment="1">
      <alignment horizontal="left" vertical="center" wrapText="1" justifyLastLine="1"/>
    </xf>
    <xf numFmtId="3" fontId="15" fillId="45" borderId="9" xfId="23" applyNumberFormat="1" applyFont="1" applyFill="1" applyBorder="1">
      <alignment vertical="center"/>
    </xf>
    <xf numFmtId="164" fontId="2" fillId="50" borderId="12" xfId="49" quotePrefix="1" applyNumberFormat="1" applyFill="1" applyBorder="1" applyAlignment="1">
      <alignment horizontal="left" vertical="center" indent="6" justifyLastLine="1"/>
    </xf>
    <xf numFmtId="164" fontId="2" fillId="48" borderId="12" xfId="49" quotePrefix="1" applyNumberFormat="1" applyFill="1" applyBorder="1" applyAlignment="1">
      <alignment horizontal="left" vertical="center" indent="7" justifyLastLine="1"/>
    </xf>
    <xf numFmtId="0" fontId="2" fillId="44" borderId="12" xfId="49" quotePrefix="1" applyFill="1" applyBorder="1" applyAlignment="1">
      <alignment horizontal="left" vertical="center" indent="8" justifyLastLine="1"/>
    </xf>
    <xf numFmtId="0" fontId="16" fillId="44" borderId="12" xfId="49" quotePrefix="1" applyFont="1" applyFill="1" applyBorder="1" applyAlignment="1">
      <alignment horizontal="left" vertical="center" indent="8" justifyLastLine="1"/>
    </xf>
    <xf numFmtId="164" fontId="2" fillId="5" borderId="12" xfId="49" quotePrefix="1" applyNumberFormat="1" applyBorder="1" applyAlignment="1">
      <alignment horizontal="left" vertical="center" indent="7" justifyLastLine="1"/>
    </xf>
    <xf numFmtId="0" fontId="2" fillId="5" borderId="12" xfId="49" quotePrefix="1" applyBorder="1" applyAlignment="1">
      <alignment horizontal="left" vertical="center" indent="8" justifyLastLine="1"/>
    </xf>
    <xf numFmtId="0" fontId="0" fillId="0" borderId="14" xfId="0" applyBorder="1"/>
    <xf numFmtId="164" fontId="15" fillId="47" borderId="15" xfId="47" quotePrefix="1" applyNumberFormat="1" applyFont="1" applyFill="1" applyBorder="1" applyAlignment="1">
      <alignment horizontal="left" vertical="center" indent="4" justifyLastLine="1"/>
    </xf>
    <xf numFmtId="0" fontId="15" fillId="47" borderId="16" xfId="47" quotePrefix="1" applyFont="1" applyFill="1" applyBorder="1" applyAlignment="1">
      <alignment horizontal="left" vertical="center" wrapText="1" justifyLastLine="1"/>
    </xf>
    <xf numFmtId="3" fontId="15" fillId="47" borderId="16" xfId="23" applyNumberFormat="1" applyFont="1" applyFill="1" applyBorder="1">
      <alignment vertical="center"/>
    </xf>
    <xf numFmtId="164" fontId="2" fillId="49" borderId="10" xfId="49" quotePrefix="1" applyNumberFormat="1" applyFill="1" applyBorder="1" applyAlignment="1">
      <alignment horizontal="left" vertical="center" indent="5" justifyLastLine="1"/>
    </xf>
    <xf numFmtId="0" fontId="2" fillId="49" borderId="11" xfId="49" quotePrefix="1" applyFill="1" applyBorder="1" applyAlignment="1">
      <alignment horizontal="left" vertical="center" wrapText="1" justifyLastLine="1"/>
    </xf>
    <xf numFmtId="3" fontId="2" fillId="49" borderId="11" xfId="23" applyNumberFormat="1" applyFill="1" applyBorder="1">
      <alignment vertical="center"/>
    </xf>
    <xf numFmtId="0" fontId="2" fillId="44" borderId="13" xfId="49" quotePrefix="1" applyFill="1" applyBorder="1" applyAlignment="1">
      <alignment horizontal="left" vertical="center" indent="8" justifyLastLine="1"/>
    </xf>
    <xf numFmtId="0" fontId="2" fillId="44" borderId="14" xfId="49" quotePrefix="1" applyFill="1" applyBorder="1" applyAlignment="1">
      <alignment horizontal="left" vertical="center" wrapText="1" justifyLastLine="1"/>
    </xf>
    <xf numFmtId="3" fontId="2" fillId="44" borderId="14" xfId="57" applyNumberFormat="1" applyFill="1" applyBorder="1">
      <alignment horizontal="right" vertical="center"/>
    </xf>
    <xf numFmtId="164" fontId="15" fillId="47" borderId="17" xfId="47" quotePrefix="1" applyNumberFormat="1" applyFont="1" applyFill="1" applyBorder="1" applyAlignment="1">
      <alignment horizontal="left" vertical="center" indent="4" justifyLastLine="1"/>
    </xf>
    <xf numFmtId="0" fontId="15" fillId="47" borderId="18" xfId="47" quotePrefix="1" applyFont="1" applyFill="1" applyBorder="1" applyAlignment="1">
      <alignment horizontal="left" vertical="center" wrapText="1" justifyLastLine="1"/>
    </xf>
    <xf numFmtId="3" fontId="15" fillId="47" borderId="18" xfId="23" applyNumberFormat="1" applyFont="1" applyFill="1" applyBorder="1">
      <alignment vertical="center"/>
    </xf>
    <xf numFmtId="164" fontId="16" fillId="49" borderId="10" xfId="49" quotePrefix="1" applyNumberFormat="1" applyFont="1" applyFill="1" applyBorder="1" applyAlignment="1">
      <alignment horizontal="left" vertical="center" indent="5" justifyLastLine="1"/>
    </xf>
    <xf numFmtId="0" fontId="16" fillId="49" borderId="11" xfId="49" quotePrefix="1" applyFont="1" applyFill="1" applyBorder="1" applyAlignment="1">
      <alignment horizontal="left" vertical="center" wrapText="1" justifyLastLine="1"/>
    </xf>
    <xf numFmtId="0" fontId="2" fillId="44" borderId="17" xfId="49" quotePrefix="1" applyFill="1" applyBorder="1" applyAlignment="1">
      <alignment horizontal="left" vertical="center" indent="8" justifyLastLine="1"/>
    </xf>
    <xf numFmtId="0" fontId="2" fillId="44" borderId="18" xfId="49" quotePrefix="1" applyFill="1" applyBorder="1" applyAlignment="1">
      <alignment horizontal="left" vertical="center" wrapText="1" justifyLastLine="1"/>
    </xf>
    <xf numFmtId="3" fontId="2" fillId="44" borderId="18" xfId="57" applyNumberFormat="1" applyFill="1" applyBorder="1">
      <alignment horizontal="right" vertical="center"/>
    </xf>
    <xf numFmtId="0" fontId="2" fillId="5" borderId="19" xfId="49" quotePrefix="1" applyBorder="1" applyAlignment="1">
      <alignment horizontal="left" vertical="center" indent="8" justifyLastLine="1"/>
    </xf>
    <xf numFmtId="0" fontId="2" fillId="5" borderId="20" xfId="49" quotePrefix="1" applyBorder="1">
      <alignment horizontal="left" vertical="center" indent="1" justifyLastLine="1"/>
    </xf>
    <xf numFmtId="0" fontId="0" fillId="0" borderId="20" xfId="0" applyBorder="1"/>
    <xf numFmtId="3" fontId="3" fillId="50" borderId="21" xfId="23" applyNumberFormat="1" applyFont="1" applyFill="1" applyBorder="1">
      <alignment vertical="center"/>
    </xf>
    <xf numFmtId="3" fontId="20" fillId="44" borderId="12" xfId="57" applyNumberFormat="1" applyFont="1" applyFill="1" applyBorder="1">
      <alignment horizontal="right" vertical="center"/>
    </xf>
    <xf numFmtId="164" fontId="16" fillId="49" borderId="28" xfId="49" quotePrefix="1" applyNumberFormat="1" applyFont="1" applyFill="1" applyBorder="1" applyAlignment="1">
      <alignment horizontal="left" vertical="center" indent="5" justifyLastLine="1"/>
    </xf>
    <xf numFmtId="164" fontId="2" fillId="50" borderId="29" xfId="49" quotePrefix="1" applyNumberFormat="1" applyFill="1" applyBorder="1" applyAlignment="1">
      <alignment horizontal="left" vertical="center" indent="6" justifyLastLine="1"/>
    </xf>
    <xf numFmtId="164" fontId="2" fillId="5" borderId="29" xfId="49" quotePrefix="1" applyNumberFormat="1" applyBorder="1" applyAlignment="1">
      <alignment horizontal="left" vertical="center" indent="7" justifyLastLine="1"/>
    </xf>
    <xf numFmtId="0" fontId="2" fillId="5" borderId="29" xfId="49" quotePrefix="1" applyBorder="1" applyAlignment="1">
      <alignment horizontal="left" vertical="center" indent="8" justifyLastLine="1"/>
    </xf>
    <xf numFmtId="0" fontId="15" fillId="44" borderId="26" xfId="59" quotePrefix="1" applyNumberFormat="1" applyFont="1" applyFill="1" applyBorder="1" applyAlignment="1">
      <alignment horizontal="left" vertical="center" wrapText="1" indent="1" justifyLastLine="1"/>
    </xf>
    <xf numFmtId="0" fontId="15" fillId="44" borderId="26" xfId="40" quotePrefix="1" applyNumberFormat="1" applyFont="1" applyFill="1" applyBorder="1" applyAlignment="1">
      <alignment horizontal="center" vertical="center"/>
    </xf>
    <xf numFmtId="3" fontId="3" fillId="46" borderId="23" xfId="23" applyNumberFormat="1" applyFont="1" applyFill="1" applyBorder="1">
      <alignment vertical="center"/>
    </xf>
    <xf numFmtId="3" fontId="3" fillId="51" borderId="22" xfId="23" applyNumberFormat="1" applyFont="1" applyFill="1" applyBorder="1">
      <alignment vertical="center"/>
    </xf>
    <xf numFmtId="3" fontId="15" fillId="0" borderId="26" xfId="23" applyNumberFormat="1" applyFont="1" applyFill="1" applyBorder="1">
      <alignment vertical="center"/>
    </xf>
    <xf numFmtId="3" fontId="15" fillId="45" borderId="26" xfId="23" applyNumberFormat="1" applyFont="1" applyFill="1" applyBorder="1">
      <alignment vertical="center"/>
    </xf>
    <xf numFmtId="3" fontId="15" fillId="47" borderId="24" xfId="23" applyNumberFormat="1" applyFont="1" applyFill="1" applyBorder="1">
      <alignment vertical="center"/>
    </xf>
    <xf numFmtId="3" fontId="2" fillId="49" borderId="23" xfId="23" applyNumberFormat="1" applyFill="1" applyBorder="1">
      <alignment vertical="center"/>
    </xf>
    <xf numFmtId="3" fontId="2" fillId="50" borderId="21" xfId="23" applyNumberFormat="1" applyFill="1" applyBorder="1">
      <alignment vertical="center"/>
    </xf>
    <xf numFmtId="3" fontId="2" fillId="48" borderId="21" xfId="23" applyNumberFormat="1" applyFill="1" applyBorder="1">
      <alignment vertical="center"/>
    </xf>
    <xf numFmtId="3" fontId="2" fillId="44" borderId="21" xfId="57" applyNumberFormat="1" applyFill="1" applyBorder="1">
      <alignment horizontal="right" vertical="center"/>
    </xf>
    <xf numFmtId="49" fontId="18" fillId="55" borderId="31" xfId="59" quotePrefix="1" applyNumberFormat="1" applyFont="1" applyFill="1" applyBorder="1" applyAlignment="1">
      <alignment horizontal="center" vertical="center" wrapText="1" justifyLastLine="1"/>
    </xf>
    <xf numFmtId="3" fontId="18" fillId="55" borderId="31" xfId="40" quotePrefix="1" applyNumberFormat="1" applyFont="1" applyFill="1" applyBorder="1" applyAlignment="1">
      <alignment horizontal="center" vertical="center"/>
    </xf>
    <xf numFmtId="3" fontId="17" fillId="55" borderId="32" xfId="23" applyNumberFormat="1" applyFont="1" applyFill="1" applyBorder="1">
      <alignment vertical="center"/>
    </xf>
    <xf numFmtId="3" fontId="17" fillId="52" borderId="6" xfId="23" applyNumberFormat="1" applyFont="1" applyFill="1" applyBorder="1">
      <alignment vertical="center"/>
    </xf>
    <xf numFmtId="3" fontId="17" fillId="51" borderId="33" xfId="23" applyNumberFormat="1" applyFont="1" applyFill="1" applyBorder="1">
      <alignment vertical="center"/>
    </xf>
    <xf numFmtId="3" fontId="18" fillId="0" borderId="31" xfId="23" applyNumberFormat="1" applyFont="1" applyFill="1" applyBorder="1">
      <alignment vertical="center"/>
    </xf>
    <xf numFmtId="3" fontId="19" fillId="46" borderId="31" xfId="23" applyNumberFormat="1" applyFont="1" applyFill="1" applyBorder="1">
      <alignment vertical="center"/>
    </xf>
    <xf numFmtId="3" fontId="18" fillId="53" borderId="34" xfId="23" applyNumberFormat="1" applyFont="1" applyFill="1" applyBorder="1">
      <alignment vertical="center"/>
    </xf>
    <xf numFmtId="3" fontId="20" fillId="54" borderId="32" xfId="23" applyNumberFormat="1" applyFont="1" applyFill="1" applyBorder="1">
      <alignment vertical="center"/>
    </xf>
    <xf numFmtId="3" fontId="20" fillId="52" borderId="6" xfId="23" applyNumberFormat="1" applyFont="1" applyFill="1" applyBorder="1">
      <alignment vertical="center"/>
    </xf>
    <xf numFmtId="3" fontId="20" fillId="47" borderId="6" xfId="23" applyNumberFormat="1" applyFont="1" applyFill="1" applyBorder="1">
      <alignment vertical="center"/>
    </xf>
    <xf numFmtId="3" fontId="20" fillId="44" borderId="6" xfId="57" applyNumberFormat="1" applyFont="1" applyFill="1" applyBorder="1">
      <alignment horizontal="right" vertical="center"/>
    </xf>
    <xf numFmtId="3" fontId="2" fillId="44" borderId="22" xfId="57" applyNumberFormat="1" applyFill="1" applyBorder="1">
      <alignment horizontal="right" vertical="center"/>
    </xf>
    <xf numFmtId="3" fontId="2" fillId="44" borderId="25" xfId="57" applyNumberFormat="1" applyFill="1" applyBorder="1">
      <alignment horizontal="right" vertical="center"/>
    </xf>
    <xf numFmtId="3" fontId="15" fillId="47" borderId="25" xfId="23" applyNumberFormat="1" applyFont="1" applyFill="1" applyBorder="1">
      <alignment vertical="center"/>
    </xf>
    <xf numFmtId="4" fontId="2" fillId="48" borderId="21" xfId="23" applyNumberFormat="1" applyFill="1" applyBorder="1">
      <alignment vertical="center"/>
    </xf>
    <xf numFmtId="0" fontId="0" fillId="0" borderId="21" xfId="0" applyBorder="1"/>
    <xf numFmtId="0" fontId="0" fillId="0" borderId="27" xfId="0" applyBorder="1"/>
    <xf numFmtId="0" fontId="0" fillId="0" borderId="22" xfId="0" applyBorder="1"/>
    <xf numFmtId="3" fontId="20" fillId="44" borderId="33" xfId="57" applyNumberFormat="1" applyFont="1" applyFill="1" applyBorder="1">
      <alignment horizontal="right" vertical="center"/>
    </xf>
    <xf numFmtId="3" fontId="20" fillId="44" borderId="36" xfId="57" applyNumberFormat="1" applyFont="1" applyFill="1" applyBorder="1">
      <alignment horizontal="right" vertical="center"/>
    </xf>
    <xf numFmtId="3" fontId="20" fillId="56" borderId="6" xfId="23" applyNumberFormat="1" applyFont="1" applyFill="1" applyBorder="1">
      <alignment vertical="center"/>
    </xf>
    <xf numFmtId="3" fontId="20" fillId="44" borderId="6" xfId="23" applyNumberFormat="1" applyFont="1" applyFill="1" applyBorder="1">
      <alignment vertical="center"/>
    </xf>
    <xf numFmtId="3" fontId="20" fillId="44" borderId="37" xfId="57" applyNumberFormat="1" applyFont="1" applyFill="1" applyBorder="1">
      <alignment horizontal="right" vertical="center"/>
    </xf>
    <xf numFmtId="164" fontId="2" fillId="5" borderId="38" xfId="49" quotePrefix="1" applyNumberFormat="1" applyBorder="1" applyAlignment="1">
      <alignment horizontal="left" vertical="center" indent="7" justifyLastLine="1"/>
    </xf>
    <xf numFmtId="0" fontId="2" fillId="5" borderId="35" xfId="49" quotePrefix="1" applyBorder="1">
      <alignment horizontal="left" vertical="center" indent="1" justifyLastLine="1"/>
    </xf>
    <xf numFmtId="3" fontId="20" fillId="47" borderId="39" xfId="23" applyNumberFormat="1" applyFont="1" applyFill="1" applyBorder="1">
      <alignment vertical="center"/>
    </xf>
    <xf numFmtId="0" fontId="2" fillId="44" borderId="19" xfId="49" quotePrefix="1" applyFill="1" applyBorder="1" applyAlignment="1">
      <alignment horizontal="left" vertical="center" indent="8" justifyLastLine="1"/>
    </xf>
    <xf numFmtId="0" fontId="2" fillId="44" borderId="20" xfId="49" quotePrefix="1" applyFill="1" applyBorder="1" applyAlignment="1">
      <alignment horizontal="left" vertical="center" wrapText="1" justifyLastLine="1"/>
    </xf>
    <xf numFmtId="3" fontId="2" fillId="44" borderId="20" xfId="57" applyNumberFormat="1" applyFill="1" applyBorder="1">
      <alignment horizontal="right" vertical="center"/>
    </xf>
    <xf numFmtId="3" fontId="2" fillId="44" borderId="27" xfId="57" applyNumberFormat="1" applyFill="1" applyBorder="1">
      <alignment horizontal="right" vertical="center"/>
    </xf>
    <xf numFmtId="164" fontId="15" fillId="47" borderId="8" xfId="47" quotePrefix="1" applyNumberFormat="1" applyFont="1" applyFill="1" applyBorder="1" applyAlignment="1">
      <alignment horizontal="left" vertical="center" indent="4" justifyLastLine="1"/>
    </xf>
    <xf numFmtId="0" fontId="15" fillId="47" borderId="9" xfId="47" quotePrefix="1" applyFont="1" applyFill="1" applyBorder="1" applyAlignment="1">
      <alignment horizontal="left" vertical="center" wrapText="1" justifyLastLine="1"/>
    </xf>
    <xf numFmtId="3" fontId="15" fillId="47" borderId="9" xfId="23" applyNumberFormat="1" applyFont="1" applyFill="1" applyBorder="1">
      <alignment vertical="center"/>
    </xf>
    <xf numFmtId="3" fontId="15" fillId="47" borderId="26" xfId="23" applyNumberFormat="1" applyFont="1" applyFill="1" applyBorder="1">
      <alignment vertical="center"/>
    </xf>
    <xf numFmtId="3" fontId="18" fillId="47" borderId="31" xfId="23" applyNumberFormat="1" applyFont="1" applyFill="1" applyBorder="1">
      <alignment vertical="center"/>
    </xf>
    <xf numFmtId="3" fontId="18" fillId="47" borderId="8" xfId="23" applyNumberFormat="1" applyFont="1" applyFill="1" applyBorder="1">
      <alignment vertical="center"/>
    </xf>
    <xf numFmtId="3" fontId="20" fillId="44" borderId="39" xfId="57" applyNumberFormat="1" applyFont="1" applyFill="1" applyBorder="1">
      <alignment horizontal="right" vertical="center"/>
    </xf>
    <xf numFmtId="3" fontId="20" fillId="44" borderId="13" xfId="57" applyNumberFormat="1" applyFont="1" applyFill="1" applyBorder="1">
      <alignment horizontal="right" vertical="center"/>
    </xf>
    <xf numFmtId="0" fontId="0" fillId="0" borderId="0" xfId="0" applyBorder="1" applyAlignment="1"/>
    <xf numFmtId="49" fontId="18" fillId="55" borderId="40" xfId="59" quotePrefix="1" applyNumberFormat="1" applyFont="1" applyFill="1" applyBorder="1" applyAlignment="1">
      <alignment horizontal="center" vertical="center" wrapText="1" justifyLastLine="1"/>
    </xf>
    <xf numFmtId="3" fontId="18" fillId="55" borderId="40" xfId="40" quotePrefix="1" applyNumberFormat="1" applyFont="1" applyFill="1" applyBorder="1" applyAlignment="1">
      <alignment horizontal="center" vertical="center"/>
    </xf>
    <xf numFmtId="3" fontId="17" fillId="55" borderId="41" xfId="23" applyNumberFormat="1" applyFont="1" applyFill="1" applyBorder="1">
      <alignment vertical="center"/>
    </xf>
    <xf numFmtId="3" fontId="17" fillId="52" borderId="42" xfId="23" applyNumberFormat="1" applyFont="1" applyFill="1" applyBorder="1">
      <alignment vertical="center"/>
    </xf>
    <xf numFmtId="3" fontId="17" fillId="51" borderId="43" xfId="23" applyNumberFormat="1" applyFont="1" applyFill="1" applyBorder="1">
      <alignment vertical="center"/>
    </xf>
    <xf numFmtId="3" fontId="18" fillId="0" borderId="40" xfId="23" applyNumberFormat="1" applyFont="1" applyFill="1" applyBorder="1">
      <alignment vertical="center"/>
    </xf>
    <xf numFmtId="3" fontId="19" fillId="46" borderId="40" xfId="23" applyNumberFormat="1" applyFont="1" applyFill="1" applyBorder="1">
      <alignment vertical="center"/>
    </xf>
    <xf numFmtId="3" fontId="18" fillId="53" borderId="44" xfId="23" applyNumberFormat="1" applyFont="1" applyFill="1" applyBorder="1">
      <alignment vertical="center"/>
    </xf>
    <xf numFmtId="3" fontId="20" fillId="54" borderId="41" xfId="23" applyNumberFormat="1" applyFont="1" applyFill="1" applyBorder="1">
      <alignment vertical="center"/>
    </xf>
    <xf numFmtId="3" fontId="20" fillId="52" borderId="42" xfId="23" applyNumberFormat="1" applyFont="1" applyFill="1" applyBorder="1">
      <alignment vertical="center"/>
    </xf>
    <xf numFmtId="3" fontId="20" fillId="47" borderId="42" xfId="23" applyNumberFormat="1" applyFont="1" applyFill="1" applyBorder="1">
      <alignment vertical="center"/>
    </xf>
    <xf numFmtId="3" fontId="20" fillId="44" borderId="42" xfId="57" applyNumberFormat="1" applyFont="1" applyFill="1" applyBorder="1">
      <alignment horizontal="right" vertical="center"/>
    </xf>
    <xf numFmtId="3" fontId="20" fillId="44" borderId="43" xfId="57" applyNumberFormat="1" applyFont="1" applyFill="1" applyBorder="1">
      <alignment horizontal="right" vertical="center"/>
    </xf>
    <xf numFmtId="3" fontId="20" fillId="44" borderId="45" xfId="57" applyNumberFormat="1" applyFont="1" applyFill="1" applyBorder="1">
      <alignment horizontal="right" vertical="center"/>
    </xf>
    <xf numFmtId="3" fontId="20" fillId="56" borderId="42" xfId="23" applyNumberFormat="1" applyFont="1" applyFill="1" applyBorder="1">
      <alignment vertical="center"/>
    </xf>
    <xf numFmtId="3" fontId="20" fillId="44" borderId="42" xfId="23" applyNumberFormat="1" applyFont="1" applyFill="1" applyBorder="1">
      <alignment vertical="center"/>
    </xf>
    <xf numFmtId="3" fontId="20" fillId="44" borderId="46" xfId="57" applyNumberFormat="1" applyFont="1" applyFill="1" applyBorder="1">
      <alignment horizontal="right" vertical="center"/>
    </xf>
    <xf numFmtId="3" fontId="18" fillId="47" borderId="40" xfId="23" applyNumberFormat="1" applyFont="1" applyFill="1" applyBorder="1">
      <alignment vertical="center"/>
    </xf>
    <xf numFmtId="3" fontId="18" fillId="47" borderId="30" xfId="23" applyNumberFormat="1" applyFont="1" applyFill="1" applyBorder="1">
      <alignment vertical="center"/>
    </xf>
    <xf numFmtId="0" fontId="2" fillId="5" borderId="38" xfId="49" quotePrefix="1" applyBorder="1" applyAlignment="1">
      <alignment horizontal="left" vertical="center" indent="8" justifyLastLine="1"/>
    </xf>
    <xf numFmtId="3" fontId="20" fillId="44" borderId="47" xfId="57" applyNumberFormat="1" applyFont="1" applyFill="1" applyBorder="1">
      <alignment horizontal="right" vertical="center"/>
    </xf>
    <xf numFmtId="3" fontId="20" fillId="47" borderId="47" xfId="23" applyNumberFormat="1" applyFont="1" applyFill="1" applyBorder="1">
      <alignment vertical="center"/>
    </xf>
    <xf numFmtId="0" fontId="2" fillId="5" borderId="13" xfId="49" quotePrefix="1" applyBorder="1" applyAlignment="1">
      <alignment horizontal="left" vertical="center" indent="8" justifyLastLine="1"/>
    </xf>
    <xf numFmtId="0" fontId="2" fillId="5" borderId="14" xfId="49" quotePrefix="1" applyBorder="1">
      <alignment horizontal="left" vertical="center" indent="1" justifyLastLine="1"/>
    </xf>
  </cellXfs>
  <cellStyles count="65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" xfId="0" builtinId="0"/>
    <cellStyle name="Normalno 2" xfId="1"/>
    <cellStyle name="SAPBEXaggData" xfId="23"/>
    <cellStyle name="SAPBEXaggDataEmph" xfId="24"/>
    <cellStyle name="SAPBEXaggItem" xfId="25"/>
    <cellStyle name="SAPBEXaggItemX" xfId="26"/>
    <cellStyle name="SAPBEXchaText" xfId="27"/>
    <cellStyle name="SAPBEXexcBad7" xfId="28"/>
    <cellStyle name="SAPBEXexcBad8" xfId="29"/>
    <cellStyle name="SAPBEXexcBad9" xfId="30"/>
    <cellStyle name="SAPBEXexcCritical4" xfId="31"/>
    <cellStyle name="SAPBEXexcCritical5" xfId="32"/>
    <cellStyle name="SAPBEXexcCritical6" xfId="33"/>
    <cellStyle name="SAPBEXexcGood1" xfId="34"/>
    <cellStyle name="SAPBEXexcGood2" xfId="35"/>
    <cellStyle name="SAPBEXexcGood3" xfId="36"/>
    <cellStyle name="SAPBEXfilterDrill" xfId="37"/>
    <cellStyle name="SAPBEXfilterItem" xfId="38"/>
    <cellStyle name="SAPBEXfilterText" xfId="39"/>
    <cellStyle name="SAPBEXformats" xfId="40"/>
    <cellStyle name="SAPBEXheaderItem" xfId="41"/>
    <cellStyle name="SAPBEXheaderText" xfId="42"/>
    <cellStyle name="SAPBEXHLevel0" xfId="43"/>
    <cellStyle name="SAPBEXHLevel0X" xfId="44"/>
    <cellStyle name="SAPBEXHLevel1" xfId="45"/>
    <cellStyle name="SAPBEXHLevel1X" xfId="46"/>
    <cellStyle name="SAPBEXHLevel2" xfId="47"/>
    <cellStyle name="SAPBEXHLevel2X" xfId="48"/>
    <cellStyle name="SAPBEXHLevel3" xfId="49"/>
    <cellStyle name="SAPBEXHLevel3X" xfId="50"/>
    <cellStyle name="SAPBEXinputData" xfId="51"/>
    <cellStyle name="SAPBEXItemHeader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Emph" xfId="58"/>
    <cellStyle name="SAPBEXstdItem" xfId="59"/>
    <cellStyle name="SAPBEXstdItemX" xfId="60"/>
    <cellStyle name="SAPBEXtitle" xfId="61"/>
    <cellStyle name="SAPBEXunassignedItem" xfId="62"/>
    <cellStyle name="SAPBEXundefined" xfId="63"/>
    <cellStyle name="Sheet Title" xfId="6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64"/>
  <sheetViews>
    <sheetView tabSelected="1" topLeftCell="A58" workbookViewId="0">
      <selection activeCell="M32" sqref="M32"/>
    </sheetView>
  </sheetViews>
  <sheetFormatPr defaultRowHeight="15"/>
  <cols>
    <col min="1" max="1" width="16.85546875" style="1" customWidth="1"/>
    <col min="2" max="2" width="43.7109375" style="1" customWidth="1"/>
    <col min="3" max="8" width="14.42578125" style="1" hidden="1" customWidth="1"/>
    <col min="9" max="11" width="14.42578125" style="14" customWidth="1"/>
    <col min="12" max="12" width="11.140625" style="1" bestFit="1" customWidth="1"/>
    <col min="13" max="13" width="10.140625" style="5" bestFit="1" customWidth="1"/>
    <col min="14" max="16384" width="9.140625" style="1"/>
  </cols>
  <sheetData>
    <row r="2" spans="1:13" ht="15.75" thickBot="1"/>
    <row r="3" spans="1:13" ht="45.75" thickBot="1">
      <c r="A3" s="16" t="s">
        <v>0</v>
      </c>
      <c r="B3" s="17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66" t="s">
        <v>6</v>
      </c>
      <c r="I3" s="77" t="s">
        <v>154</v>
      </c>
      <c r="J3" s="77" t="s">
        <v>158</v>
      </c>
      <c r="K3" s="117" t="s">
        <v>160</v>
      </c>
      <c r="M3" s="1"/>
    </row>
    <row r="4" spans="1:13" ht="15.75" thickBot="1">
      <c r="A4" s="16"/>
      <c r="B4" s="17" t="s">
        <v>0</v>
      </c>
      <c r="C4" s="19" t="s">
        <v>7</v>
      </c>
      <c r="D4" s="19" t="s">
        <v>7</v>
      </c>
      <c r="E4" s="19" t="s">
        <v>7</v>
      </c>
      <c r="F4" s="19" t="s">
        <v>7</v>
      </c>
      <c r="G4" s="19" t="s">
        <v>7</v>
      </c>
      <c r="H4" s="67" t="s">
        <v>7</v>
      </c>
      <c r="I4" s="78" t="s">
        <v>7</v>
      </c>
      <c r="J4" s="78" t="s">
        <v>7</v>
      </c>
      <c r="K4" s="118" t="s">
        <v>7</v>
      </c>
      <c r="M4" s="1"/>
    </row>
    <row r="5" spans="1:13" ht="28.5" customHeight="1">
      <c r="A5" s="20" t="s">
        <v>126</v>
      </c>
      <c r="B5" s="21" t="s">
        <v>133</v>
      </c>
      <c r="C5" s="22"/>
      <c r="D5" s="22"/>
      <c r="E5" s="22"/>
      <c r="F5" s="22"/>
      <c r="G5" s="22"/>
      <c r="H5" s="68"/>
      <c r="I5" s="79"/>
      <c r="J5" s="79"/>
      <c r="K5" s="119"/>
      <c r="M5" s="1"/>
    </row>
    <row r="6" spans="1:13" ht="15" customHeight="1">
      <c r="A6" s="23" t="s">
        <v>8</v>
      </c>
      <c r="B6" s="8" t="s">
        <v>9</v>
      </c>
      <c r="C6" s="9">
        <v>2238722349</v>
      </c>
      <c r="D6" s="9">
        <v>0</v>
      </c>
      <c r="E6" s="9">
        <v>-4100000</v>
      </c>
      <c r="F6" s="9">
        <v>2250000</v>
      </c>
      <c r="G6" s="9">
        <v>-411840</v>
      </c>
      <c r="H6" s="60">
        <v>0</v>
      </c>
      <c r="I6" s="80">
        <f>I16+I73+I99+I91</f>
        <v>148908650</v>
      </c>
      <c r="J6" s="80">
        <f>J16+J73+J99+J91</f>
        <v>144268105</v>
      </c>
      <c r="K6" s="120">
        <f>K16+K73+K99+K91</f>
        <v>134464830</v>
      </c>
      <c r="L6" s="5"/>
      <c r="M6" s="1"/>
    </row>
    <row r="7" spans="1:13" ht="15" customHeight="1">
      <c r="A7" s="23" t="s">
        <v>137</v>
      </c>
      <c r="B7" s="8" t="s">
        <v>139</v>
      </c>
      <c r="C7" s="9">
        <v>299608250</v>
      </c>
      <c r="D7" s="9">
        <v>0</v>
      </c>
      <c r="E7" s="9">
        <v>0</v>
      </c>
      <c r="F7" s="9">
        <v>0</v>
      </c>
      <c r="G7" s="9">
        <v>411840</v>
      </c>
      <c r="H7" s="60">
        <v>0</v>
      </c>
      <c r="I7" s="80">
        <f>I108</f>
        <v>37357450</v>
      </c>
      <c r="J7" s="80">
        <f>J108</f>
        <v>39274060</v>
      </c>
      <c r="K7" s="120">
        <f>K108</f>
        <v>57121498</v>
      </c>
      <c r="M7" s="1"/>
    </row>
    <row r="8" spans="1:13" ht="15" customHeight="1">
      <c r="A8" s="23" t="s">
        <v>148</v>
      </c>
      <c r="B8" s="8" t="s">
        <v>153</v>
      </c>
      <c r="C8" s="9"/>
      <c r="D8" s="9"/>
      <c r="E8" s="9"/>
      <c r="F8" s="9"/>
      <c r="G8" s="9"/>
      <c r="H8" s="60"/>
      <c r="I8" s="80">
        <f>I142</f>
        <v>1967355</v>
      </c>
      <c r="J8" s="80">
        <f>J142</f>
        <v>1967355</v>
      </c>
      <c r="K8" s="120">
        <f>K142</f>
        <v>950555</v>
      </c>
      <c r="M8" s="1"/>
    </row>
    <row r="9" spans="1:13" ht="15" customHeight="1">
      <c r="A9" s="23" t="s">
        <v>10</v>
      </c>
      <c r="B9" s="9" t="s">
        <v>11</v>
      </c>
      <c r="C9" s="9">
        <v>5779000</v>
      </c>
      <c r="D9" s="9">
        <v>0</v>
      </c>
      <c r="E9" s="9">
        <v>0</v>
      </c>
      <c r="F9" s="9">
        <v>0</v>
      </c>
      <c r="G9" s="9">
        <v>0</v>
      </c>
      <c r="H9" s="60">
        <v>0</v>
      </c>
      <c r="I9" s="80">
        <f>I65</f>
        <v>300000</v>
      </c>
      <c r="J9" s="80">
        <f>J65</f>
        <v>300000</v>
      </c>
      <c r="K9" s="120">
        <f>K65</f>
        <v>300000</v>
      </c>
      <c r="M9" s="1"/>
    </row>
    <row r="10" spans="1:13" ht="15" customHeight="1">
      <c r="A10" s="23" t="s">
        <v>12</v>
      </c>
      <c r="B10" s="8" t="s">
        <v>13</v>
      </c>
      <c r="C10" s="9">
        <v>234239589</v>
      </c>
      <c r="D10" s="9">
        <v>0</v>
      </c>
      <c r="E10" s="9">
        <v>0</v>
      </c>
      <c r="F10" s="9">
        <v>0</v>
      </c>
      <c r="G10" s="9">
        <v>0</v>
      </c>
      <c r="H10" s="60">
        <v>0</v>
      </c>
      <c r="I10" s="80">
        <f>I68</f>
        <v>160000</v>
      </c>
      <c r="J10" s="80">
        <f>J68</f>
        <v>160000</v>
      </c>
      <c r="K10" s="120">
        <f>K68</f>
        <v>160000</v>
      </c>
      <c r="M10" s="1"/>
    </row>
    <row r="11" spans="1:13" ht="15" customHeight="1" thickBot="1">
      <c r="A11" s="24" t="s">
        <v>14</v>
      </c>
      <c r="B11" s="25"/>
      <c r="C11" s="26">
        <v>6587949305</v>
      </c>
      <c r="D11" s="26">
        <v>0</v>
      </c>
      <c r="E11" s="26">
        <v>-4100000</v>
      </c>
      <c r="F11" s="26">
        <v>0</v>
      </c>
      <c r="G11" s="26">
        <v>0</v>
      </c>
      <c r="H11" s="69">
        <v>0</v>
      </c>
      <c r="I11" s="81">
        <f>SUM(I6:I10)</f>
        <v>188693455</v>
      </c>
      <c r="J11" s="81">
        <f>SUM(J6:J10)</f>
        <v>185969520</v>
      </c>
      <c r="K11" s="121">
        <f>SUM(K6:K10)</f>
        <v>192996883</v>
      </c>
      <c r="M11" s="1"/>
    </row>
    <row r="12" spans="1:13" ht="15" customHeight="1" thickBot="1">
      <c r="A12" s="27" t="s">
        <v>15</v>
      </c>
      <c r="B12" s="28" t="s">
        <v>16</v>
      </c>
      <c r="C12" s="29"/>
      <c r="D12" s="29"/>
      <c r="E12" s="29"/>
      <c r="F12" s="29"/>
      <c r="G12" s="29"/>
      <c r="H12" s="70"/>
      <c r="I12" s="82"/>
      <c r="J12" s="82"/>
      <c r="K12" s="122"/>
      <c r="M12" s="1"/>
    </row>
    <row r="13" spans="1:13" ht="29.25" customHeight="1" thickBot="1">
      <c r="A13" s="30" t="s">
        <v>126</v>
      </c>
      <c r="B13" s="31" t="s">
        <v>140</v>
      </c>
      <c r="C13" s="32">
        <v>147743500</v>
      </c>
      <c r="D13" s="32">
        <v>0</v>
      </c>
      <c r="E13" s="32">
        <v>0</v>
      </c>
      <c r="F13" s="32">
        <v>0</v>
      </c>
      <c r="G13" s="32">
        <v>0</v>
      </c>
      <c r="H13" s="71">
        <v>0</v>
      </c>
      <c r="I13" s="83">
        <f>I14+I97+I106+I142</f>
        <v>188693455</v>
      </c>
      <c r="J13" s="83">
        <f>J14+J97+J106+J142</f>
        <v>185969520</v>
      </c>
      <c r="K13" s="123">
        <f>K14+K97+K106+K142</f>
        <v>192996883</v>
      </c>
      <c r="M13" s="1"/>
    </row>
    <row r="14" spans="1:13" ht="24.75" customHeight="1" thickBot="1">
      <c r="A14" s="40" t="s">
        <v>17</v>
      </c>
      <c r="B14" s="41" t="s">
        <v>18</v>
      </c>
      <c r="C14" s="42">
        <v>145514875</v>
      </c>
      <c r="D14" s="42">
        <v>0</v>
      </c>
      <c r="E14" s="42">
        <v>0</v>
      </c>
      <c r="F14" s="42">
        <v>104556</v>
      </c>
      <c r="G14" s="42">
        <v>0</v>
      </c>
      <c r="H14" s="72">
        <v>0</v>
      </c>
      <c r="I14" s="84">
        <f>I15+I72+I91</f>
        <v>143351150</v>
      </c>
      <c r="J14" s="84">
        <f>J15+J72+J91</f>
        <v>139007480</v>
      </c>
      <c r="K14" s="124">
        <f>K15+K72+K91</f>
        <v>131799830</v>
      </c>
      <c r="M14" s="1"/>
    </row>
    <row r="15" spans="1:13" ht="23.25" customHeight="1">
      <c r="A15" s="43" t="s">
        <v>127</v>
      </c>
      <c r="B15" s="44" t="s">
        <v>128</v>
      </c>
      <c r="C15" s="45">
        <v>121700125</v>
      </c>
      <c r="D15" s="45">
        <v>0</v>
      </c>
      <c r="E15" s="45">
        <v>0</v>
      </c>
      <c r="F15" s="45">
        <v>110806</v>
      </c>
      <c r="G15" s="45">
        <v>0</v>
      </c>
      <c r="H15" s="73">
        <v>0</v>
      </c>
      <c r="I15" s="85">
        <f>I16+I65+I68</f>
        <v>119336000</v>
      </c>
      <c r="J15" s="85">
        <f>J16+J65+J68</f>
        <v>114760200</v>
      </c>
      <c r="K15" s="125">
        <f>K16+K65+K68</f>
        <v>112028550</v>
      </c>
      <c r="M15" s="1"/>
    </row>
    <row r="16" spans="1:13" ht="17.100000000000001" customHeight="1">
      <c r="A16" s="33" t="s">
        <v>8</v>
      </c>
      <c r="B16" s="8" t="s">
        <v>9</v>
      </c>
      <c r="C16" s="10">
        <v>121440125</v>
      </c>
      <c r="D16" s="10">
        <v>0</v>
      </c>
      <c r="E16" s="10">
        <v>0</v>
      </c>
      <c r="F16" s="10">
        <v>110806</v>
      </c>
      <c r="G16" s="10">
        <v>0</v>
      </c>
      <c r="H16" s="74">
        <v>0</v>
      </c>
      <c r="I16" s="86">
        <f>I17+I20+I22+I25+I30+I36+I45+I47+I55+I59+I61</f>
        <v>118876000</v>
      </c>
      <c r="J16" s="86">
        <f>J17+J20+J22+J25+J30+J36+J45+J47+J55+J59+J61</f>
        <v>114300200</v>
      </c>
      <c r="K16" s="126">
        <f>K17+K20+K22+K25+K30+K36+K45+K47+K55+K59+K61</f>
        <v>111568550</v>
      </c>
      <c r="M16" s="1"/>
    </row>
    <row r="17" spans="1:13" ht="17.100000000000001" customHeight="1">
      <c r="A17" s="34" t="s">
        <v>40</v>
      </c>
      <c r="B17" s="11" t="s">
        <v>41</v>
      </c>
      <c r="C17" s="6">
        <v>78117000</v>
      </c>
      <c r="D17" s="6">
        <v>0</v>
      </c>
      <c r="E17" s="6">
        <v>0</v>
      </c>
      <c r="F17" s="6">
        <v>-25700</v>
      </c>
      <c r="G17" s="6">
        <v>0</v>
      </c>
      <c r="H17" s="75">
        <v>0</v>
      </c>
      <c r="I17" s="87">
        <f t="shared" ref="I17:J17" si="0">SUM(I18:I19)</f>
        <v>80200000</v>
      </c>
      <c r="J17" s="87">
        <f t="shared" si="0"/>
        <v>76205000</v>
      </c>
      <c r="K17" s="127">
        <f>SUM(K18:K19)</f>
        <v>73305000</v>
      </c>
      <c r="M17" s="1"/>
    </row>
    <row r="18" spans="1:13" ht="17.100000000000001" customHeight="1">
      <c r="A18" s="35" t="s">
        <v>42</v>
      </c>
      <c r="B18" s="12" t="s">
        <v>43</v>
      </c>
      <c r="C18" s="7">
        <v>76902000</v>
      </c>
      <c r="D18" s="7">
        <v>0</v>
      </c>
      <c r="E18" s="7">
        <v>0</v>
      </c>
      <c r="F18" s="7">
        <v>-25700</v>
      </c>
      <c r="G18" s="7">
        <v>0</v>
      </c>
      <c r="H18" s="76">
        <v>0</v>
      </c>
      <c r="I18" s="88">
        <v>79900000</v>
      </c>
      <c r="J18" s="88">
        <v>75905000</v>
      </c>
      <c r="K18" s="128">
        <v>73005000</v>
      </c>
      <c r="M18" s="1"/>
    </row>
    <row r="19" spans="1:13" ht="17.100000000000001" customHeight="1">
      <c r="A19" s="35" t="s">
        <v>44</v>
      </c>
      <c r="B19" s="12" t="s">
        <v>45</v>
      </c>
      <c r="C19" s="7">
        <v>1215000</v>
      </c>
      <c r="D19" s="7">
        <v>0</v>
      </c>
      <c r="E19" s="7">
        <v>0</v>
      </c>
      <c r="F19" s="7">
        <v>0</v>
      </c>
      <c r="G19" s="7">
        <v>0</v>
      </c>
      <c r="H19" s="76">
        <v>0</v>
      </c>
      <c r="I19" s="88">
        <v>300000</v>
      </c>
      <c r="J19" s="88">
        <v>300000</v>
      </c>
      <c r="K19" s="128">
        <v>300000</v>
      </c>
      <c r="M19" s="1"/>
    </row>
    <row r="20" spans="1:13" ht="17.100000000000001" customHeight="1">
      <c r="A20" s="34" t="s">
        <v>46</v>
      </c>
      <c r="B20" s="11" t="s">
        <v>47</v>
      </c>
      <c r="C20" s="6">
        <v>1680000</v>
      </c>
      <c r="D20" s="6">
        <v>0</v>
      </c>
      <c r="E20" s="6">
        <v>0</v>
      </c>
      <c r="F20" s="6">
        <v>-23263</v>
      </c>
      <c r="G20" s="6">
        <v>0</v>
      </c>
      <c r="H20" s="75">
        <v>0</v>
      </c>
      <c r="I20" s="87">
        <f t="shared" ref="I20:J20" si="1">SUM(I21)</f>
        <v>850000</v>
      </c>
      <c r="J20" s="87">
        <f t="shared" si="1"/>
        <v>1850000</v>
      </c>
      <c r="K20" s="127">
        <f>SUM(K21)</f>
        <v>3000000</v>
      </c>
      <c r="M20" s="1"/>
    </row>
    <row r="21" spans="1:13" ht="17.100000000000001" customHeight="1">
      <c r="A21" s="35" t="s">
        <v>48</v>
      </c>
      <c r="B21" s="12" t="s">
        <v>47</v>
      </c>
      <c r="C21" s="7">
        <v>1680000</v>
      </c>
      <c r="D21" s="7">
        <v>0</v>
      </c>
      <c r="E21" s="7">
        <v>0</v>
      </c>
      <c r="F21" s="7">
        <v>-23263</v>
      </c>
      <c r="G21" s="7">
        <v>0</v>
      </c>
      <c r="H21" s="76">
        <v>0</v>
      </c>
      <c r="I21" s="88">
        <v>850000</v>
      </c>
      <c r="J21" s="88">
        <v>1850000</v>
      </c>
      <c r="K21" s="128">
        <v>3000000</v>
      </c>
      <c r="M21" s="1"/>
    </row>
    <row r="22" spans="1:13" ht="17.100000000000001" customHeight="1">
      <c r="A22" s="34" t="s">
        <v>49</v>
      </c>
      <c r="B22" s="11" t="s">
        <v>50</v>
      </c>
      <c r="C22" s="6">
        <v>13547750</v>
      </c>
      <c r="D22" s="6">
        <v>0</v>
      </c>
      <c r="E22" s="6">
        <v>0</v>
      </c>
      <c r="F22" s="6">
        <v>-251830</v>
      </c>
      <c r="G22" s="6">
        <v>0</v>
      </c>
      <c r="H22" s="75">
        <v>0</v>
      </c>
      <c r="I22" s="87">
        <f t="shared" ref="I22:J22" si="2">SUM(I23:I24)</f>
        <v>13815000</v>
      </c>
      <c r="J22" s="87">
        <f t="shared" si="2"/>
        <v>13192500</v>
      </c>
      <c r="K22" s="127">
        <f>SUM(K23:K24)</f>
        <v>13210850</v>
      </c>
      <c r="M22" s="1"/>
    </row>
    <row r="23" spans="1:13" ht="17.100000000000001" customHeight="1">
      <c r="A23" s="35" t="s">
        <v>51</v>
      </c>
      <c r="B23" s="12" t="s">
        <v>52</v>
      </c>
      <c r="C23" s="7">
        <v>12166250</v>
      </c>
      <c r="D23" s="7">
        <v>0</v>
      </c>
      <c r="E23" s="7">
        <v>0</v>
      </c>
      <c r="F23" s="7">
        <v>-190000</v>
      </c>
      <c r="G23" s="7">
        <v>0</v>
      </c>
      <c r="H23" s="76">
        <v>0</v>
      </c>
      <c r="I23" s="88">
        <v>12450000</v>
      </c>
      <c r="J23" s="88">
        <v>11827500</v>
      </c>
      <c r="K23" s="128">
        <v>11845850</v>
      </c>
      <c r="M23" s="1"/>
    </row>
    <row r="24" spans="1:13" ht="17.100000000000001" customHeight="1">
      <c r="A24" s="35" t="s">
        <v>53</v>
      </c>
      <c r="B24" s="12" t="s">
        <v>54</v>
      </c>
      <c r="C24" s="7">
        <v>1381500</v>
      </c>
      <c r="D24" s="7">
        <v>0</v>
      </c>
      <c r="E24" s="7">
        <v>0</v>
      </c>
      <c r="F24" s="7">
        <v>-61830</v>
      </c>
      <c r="G24" s="7">
        <v>0</v>
      </c>
      <c r="H24" s="76">
        <v>0</v>
      </c>
      <c r="I24" s="88">
        <v>1365000</v>
      </c>
      <c r="J24" s="88">
        <v>1365000</v>
      </c>
      <c r="K24" s="128">
        <v>1365000</v>
      </c>
      <c r="M24" s="1"/>
    </row>
    <row r="25" spans="1:13" ht="17.100000000000001" customHeight="1">
      <c r="A25" s="34" t="s">
        <v>19</v>
      </c>
      <c r="B25" s="11" t="s">
        <v>20</v>
      </c>
      <c r="C25" s="6">
        <v>6580000</v>
      </c>
      <c r="D25" s="6">
        <v>0</v>
      </c>
      <c r="E25" s="6">
        <v>0</v>
      </c>
      <c r="F25" s="6">
        <v>404349</v>
      </c>
      <c r="G25" s="6">
        <v>0</v>
      </c>
      <c r="H25" s="75">
        <v>0</v>
      </c>
      <c r="I25" s="87">
        <f t="shared" ref="I25:J25" si="3">SUM(I26:I29)</f>
        <v>6190000</v>
      </c>
      <c r="J25" s="87">
        <f t="shared" si="3"/>
        <v>6027500</v>
      </c>
      <c r="K25" s="127">
        <f>SUM(K26:K29)</f>
        <v>6027500</v>
      </c>
      <c r="M25" s="1"/>
    </row>
    <row r="26" spans="1:13" ht="17.100000000000001" customHeight="1">
      <c r="A26" s="35" t="s">
        <v>21</v>
      </c>
      <c r="B26" s="12" t="s">
        <v>22</v>
      </c>
      <c r="C26" s="7">
        <v>1780000</v>
      </c>
      <c r="D26" s="7">
        <v>0</v>
      </c>
      <c r="E26" s="7">
        <v>0</v>
      </c>
      <c r="F26" s="7">
        <v>404349</v>
      </c>
      <c r="G26" s="7">
        <v>0</v>
      </c>
      <c r="H26" s="76">
        <v>0</v>
      </c>
      <c r="I26" s="88">
        <v>1100000</v>
      </c>
      <c r="J26" s="88">
        <v>1100000</v>
      </c>
      <c r="K26" s="128">
        <v>1100000</v>
      </c>
      <c r="M26" s="1"/>
    </row>
    <row r="27" spans="1:13" ht="17.100000000000001" customHeight="1">
      <c r="A27" s="35" t="s">
        <v>55</v>
      </c>
      <c r="B27" s="12" t="s">
        <v>56</v>
      </c>
      <c r="C27" s="7">
        <v>4350000</v>
      </c>
      <c r="D27" s="7">
        <v>0</v>
      </c>
      <c r="E27" s="7">
        <v>0</v>
      </c>
      <c r="F27" s="7">
        <v>0</v>
      </c>
      <c r="G27" s="7">
        <v>0</v>
      </c>
      <c r="H27" s="76">
        <v>0</v>
      </c>
      <c r="I27" s="88">
        <v>4800000</v>
      </c>
      <c r="J27" s="88">
        <v>4637500</v>
      </c>
      <c r="K27" s="128">
        <v>4637500</v>
      </c>
      <c r="M27" s="1"/>
    </row>
    <row r="28" spans="1:13" ht="17.100000000000001" customHeight="1">
      <c r="A28" s="35" t="s">
        <v>57</v>
      </c>
      <c r="B28" s="12" t="s">
        <v>58</v>
      </c>
      <c r="C28" s="7">
        <v>350000</v>
      </c>
      <c r="D28" s="7">
        <v>0</v>
      </c>
      <c r="E28" s="7">
        <v>0</v>
      </c>
      <c r="F28" s="7">
        <v>0</v>
      </c>
      <c r="G28" s="7">
        <v>0</v>
      </c>
      <c r="H28" s="76">
        <v>0</v>
      </c>
      <c r="I28" s="88">
        <v>240000</v>
      </c>
      <c r="J28" s="88">
        <v>240000</v>
      </c>
      <c r="K28" s="128">
        <v>240000</v>
      </c>
      <c r="M28" s="1"/>
    </row>
    <row r="29" spans="1:13" ht="17.100000000000001" customHeight="1">
      <c r="A29" s="35" t="s">
        <v>59</v>
      </c>
      <c r="B29" s="12" t="s">
        <v>60</v>
      </c>
      <c r="C29" s="7">
        <v>100000</v>
      </c>
      <c r="D29" s="7">
        <v>0</v>
      </c>
      <c r="E29" s="7">
        <v>0</v>
      </c>
      <c r="F29" s="7">
        <v>0</v>
      </c>
      <c r="G29" s="7">
        <v>0</v>
      </c>
      <c r="H29" s="76">
        <v>0</v>
      </c>
      <c r="I29" s="88">
        <v>50000</v>
      </c>
      <c r="J29" s="88">
        <v>50000</v>
      </c>
      <c r="K29" s="128">
        <v>50000</v>
      </c>
      <c r="M29" s="1"/>
    </row>
    <row r="30" spans="1:13" ht="17.100000000000001" customHeight="1">
      <c r="A30" s="34" t="s">
        <v>23</v>
      </c>
      <c r="B30" s="11" t="s">
        <v>24</v>
      </c>
      <c r="C30" s="6">
        <v>3409375</v>
      </c>
      <c r="D30" s="6">
        <v>0</v>
      </c>
      <c r="E30" s="6">
        <v>0</v>
      </c>
      <c r="F30" s="6">
        <v>0</v>
      </c>
      <c r="G30" s="6">
        <v>0</v>
      </c>
      <c r="H30" s="75">
        <v>0</v>
      </c>
      <c r="I30" s="87">
        <f t="shared" ref="I30:J30" si="4">SUM(I31:I35)</f>
        <v>2850000</v>
      </c>
      <c r="J30" s="87">
        <f t="shared" si="4"/>
        <v>2775000</v>
      </c>
      <c r="K30" s="127">
        <f>SUM(K31:K35)</f>
        <v>2425000</v>
      </c>
      <c r="M30" s="1"/>
    </row>
    <row r="31" spans="1:13" ht="17.100000000000001" customHeight="1">
      <c r="A31" s="35" t="s">
        <v>25</v>
      </c>
      <c r="B31" s="12" t="s">
        <v>26</v>
      </c>
      <c r="C31" s="7">
        <v>1525000</v>
      </c>
      <c r="D31" s="7">
        <v>0</v>
      </c>
      <c r="E31" s="7">
        <v>0</v>
      </c>
      <c r="F31" s="7">
        <v>0</v>
      </c>
      <c r="G31" s="7">
        <v>0</v>
      </c>
      <c r="H31" s="76">
        <v>0</v>
      </c>
      <c r="I31" s="88">
        <v>1500000</v>
      </c>
      <c r="J31" s="88">
        <v>1425000</v>
      </c>
      <c r="K31" s="128">
        <v>1075000</v>
      </c>
      <c r="M31" s="1"/>
    </row>
    <row r="32" spans="1:13" ht="17.100000000000001" customHeight="1">
      <c r="A32" s="35" t="s">
        <v>61</v>
      </c>
      <c r="B32" s="12" t="s">
        <v>62</v>
      </c>
      <c r="C32" s="7">
        <v>1627500</v>
      </c>
      <c r="D32" s="7">
        <v>0</v>
      </c>
      <c r="E32" s="7">
        <v>0</v>
      </c>
      <c r="F32" s="7">
        <v>0</v>
      </c>
      <c r="G32" s="7">
        <v>0</v>
      </c>
      <c r="H32" s="76">
        <v>0</v>
      </c>
      <c r="I32" s="88">
        <v>1100000</v>
      </c>
      <c r="J32" s="88">
        <v>1100000</v>
      </c>
      <c r="K32" s="128">
        <v>1100000</v>
      </c>
      <c r="M32" s="1"/>
    </row>
    <row r="33" spans="1:13" ht="17.100000000000001" customHeight="1">
      <c r="A33" s="35" t="s">
        <v>63</v>
      </c>
      <c r="B33" s="12" t="s">
        <v>64</v>
      </c>
      <c r="C33" s="7">
        <v>60000</v>
      </c>
      <c r="D33" s="7">
        <v>0</v>
      </c>
      <c r="E33" s="7">
        <v>0</v>
      </c>
      <c r="F33" s="7">
        <v>0</v>
      </c>
      <c r="G33" s="7">
        <v>0</v>
      </c>
      <c r="H33" s="76">
        <v>0</v>
      </c>
      <c r="I33" s="88">
        <v>100000</v>
      </c>
      <c r="J33" s="88">
        <v>100000</v>
      </c>
      <c r="K33" s="128">
        <v>100000</v>
      </c>
      <c r="M33" s="1"/>
    </row>
    <row r="34" spans="1:13" ht="17.100000000000001" customHeight="1">
      <c r="A34" s="35" t="s">
        <v>65</v>
      </c>
      <c r="B34" s="12" t="s">
        <v>66</v>
      </c>
      <c r="C34" s="7">
        <v>137500</v>
      </c>
      <c r="D34" s="7">
        <v>0</v>
      </c>
      <c r="E34" s="7">
        <v>0</v>
      </c>
      <c r="F34" s="7">
        <v>0</v>
      </c>
      <c r="G34" s="7">
        <v>0</v>
      </c>
      <c r="H34" s="76">
        <v>0</v>
      </c>
      <c r="I34" s="88">
        <v>100000</v>
      </c>
      <c r="J34" s="88">
        <v>100000</v>
      </c>
      <c r="K34" s="128">
        <v>100000</v>
      </c>
      <c r="M34" s="1"/>
    </row>
    <row r="35" spans="1:13" ht="17.100000000000001" customHeight="1">
      <c r="A35" s="35" t="s">
        <v>67</v>
      </c>
      <c r="B35" s="12" t="s">
        <v>68</v>
      </c>
      <c r="C35" s="7">
        <v>59375</v>
      </c>
      <c r="D35" s="7">
        <v>0</v>
      </c>
      <c r="E35" s="7">
        <v>0</v>
      </c>
      <c r="F35" s="7">
        <v>0</v>
      </c>
      <c r="G35" s="7">
        <v>0</v>
      </c>
      <c r="H35" s="76">
        <v>0</v>
      </c>
      <c r="I35" s="88">
        <v>50000</v>
      </c>
      <c r="J35" s="88">
        <v>50000</v>
      </c>
      <c r="K35" s="128">
        <v>50000</v>
      </c>
      <c r="M35" s="1"/>
    </row>
    <row r="36" spans="1:13" ht="17.100000000000001" customHeight="1">
      <c r="A36" s="34" t="s">
        <v>27</v>
      </c>
      <c r="B36" s="11" t="s">
        <v>28</v>
      </c>
      <c r="C36" s="6">
        <v>16968250</v>
      </c>
      <c r="D36" s="6">
        <v>0</v>
      </c>
      <c r="E36" s="6">
        <v>0</v>
      </c>
      <c r="F36" s="6">
        <v>0</v>
      </c>
      <c r="G36" s="6">
        <v>0</v>
      </c>
      <c r="H36" s="75">
        <v>0</v>
      </c>
      <c r="I36" s="87">
        <f t="shared" ref="I36:J36" si="5">SUM(I37:I44)</f>
        <v>13900000</v>
      </c>
      <c r="J36" s="87">
        <f t="shared" si="5"/>
        <v>13225000</v>
      </c>
      <c r="K36" s="127">
        <f>SUM(K37:K44)</f>
        <v>12675000</v>
      </c>
      <c r="M36" s="1"/>
    </row>
    <row r="37" spans="1:13" ht="17.100000000000001" customHeight="1">
      <c r="A37" s="35" t="s">
        <v>69</v>
      </c>
      <c r="B37" s="12" t="s">
        <v>70</v>
      </c>
      <c r="C37" s="7">
        <v>1806000</v>
      </c>
      <c r="D37" s="7">
        <v>0</v>
      </c>
      <c r="E37" s="7">
        <v>0</v>
      </c>
      <c r="F37" s="7">
        <v>0</v>
      </c>
      <c r="G37" s="7">
        <v>0</v>
      </c>
      <c r="H37" s="76">
        <v>0</v>
      </c>
      <c r="I37" s="88">
        <v>1100000</v>
      </c>
      <c r="J37" s="88">
        <v>1045000</v>
      </c>
      <c r="K37" s="128">
        <v>845000</v>
      </c>
      <c r="M37" s="1"/>
    </row>
    <row r="38" spans="1:13" ht="17.100000000000001" customHeight="1">
      <c r="A38" s="35" t="s">
        <v>71</v>
      </c>
      <c r="B38" s="12" t="s">
        <v>72</v>
      </c>
      <c r="C38" s="7">
        <v>300000</v>
      </c>
      <c r="D38" s="7">
        <v>0</v>
      </c>
      <c r="E38" s="7">
        <v>0</v>
      </c>
      <c r="F38" s="7">
        <v>0</v>
      </c>
      <c r="G38" s="7">
        <v>0</v>
      </c>
      <c r="H38" s="76">
        <v>0</v>
      </c>
      <c r="I38" s="88">
        <v>350000</v>
      </c>
      <c r="J38" s="88">
        <v>332500</v>
      </c>
      <c r="K38" s="128">
        <v>332500</v>
      </c>
      <c r="M38" s="1"/>
    </row>
    <row r="39" spans="1:13" ht="17.100000000000001" customHeight="1">
      <c r="A39" s="35" t="s">
        <v>29</v>
      </c>
      <c r="B39" s="12" t="s">
        <v>30</v>
      </c>
      <c r="C39" s="7">
        <v>448500</v>
      </c>
      <c r="D39" s="7">
        <v>0</v>
      </c>
      <c r="E39" s="7">
        <v>0</v>
      </c>
      <c r="F39" s="7">
        <v>0</v>
      </c>
      <c r="G39" s="7">
        <v>0</v>
      </c>
      <c r="H39" s="76">
        <v>0</v>
      </c>
      <c r="I39" s="88">
        <v>200000</v>
      </c>
      <c r="J39" s="88">
        <v>190000</v>
      </c>
      <c r="K39" s="128">
        <v>190000</v>
      </c>
      <c r="M39" s="1"/>
    </row>
    <row r="40" spans="1:13" ht="17.100000000000001" customHeight="1">
      <c r="A40" s="35" t="s">
        <v>73</v>
      </c>
      <c r="B40" s="12" t="s">
        <v>74</v>
      </c>
      <c r="C40" s="7">
        <v>989000</v>
      </c>
      <c r="D40" s="7">
        <v>0</v>
      </c>
      <c r="E40" s="7">
        <v>0</v>
      </c>
      <c r="F40" s="7">
        <v>0</v>
      </c>
      <c r="G40" s="7">
        <v>0</v>
      </c>
      <c r="H40" s="76">
        <v>0</v>
      </c>
      <c r="I40" s="88">
        <v>1400000</v>
      </c>
      <c r="J40" s="88">
        <v>1330000</v>
      </c>
      <c r="K40" s="128">
        <v>1280000</v>
      </c>
      <c r="M40" s="1"/>
    </row>
    <row r="41" spans="1:13" ht="17.100000000000001" customHeight="1">
      <c r="A41" s="35" t="s">
        <v>75</v>
      </c>
      <c r="B41" s="12" t="s">
        <v>76</v>
      </c>
      <c r="C41" s="7">
        <v>10300000</v>
      </c>
      <c r="D41" s="7">
        <v>0</v>
      </c>
      <c r="E41" s="7">
        <v>0</v>
      </c>
      <c r="F41" s="7">
        <v>0</v>
      </c>
      <c r="G41" s="7">
        <v>0</v>
      </c>
      <c r="H41" s="76">
        <v>0</v>
      </c>
      <c r="I41" s="88">
        <v>9000000</v>
      </c>
      <c r="J41" s="88">
        <v>8550000</v>
      </c>
      <c r="K41" s="128">
        <v>8250000</v>
      </c>
      <c r="M41" s="1"/>
    </row>
    <row r="42" spans="1:13" ht="17.100000000000001" customHeight="1">
      <c r="A42" s="35" t="s">
        <v>77</v>
      </c>
      <c r="B42" s="12" t="s">
        <v>78</v>
      </c>
      <c r="C42" s="7">
        <v>350000</v>
      </c>
      <c r="D42" s="7">
        <v>0</v>
      </c>
      <c r="E42" s="7">
        <v>0</v>
      </c>
      <c r="F42" s="7">
        <v>0</v>
      </c>
      <c r="G42" s="7">
        <v>0</v>
      </c>
      <c r="H42" s="76">
        <v>0</v>
      </c>
      <c r="I42" s="88">
        <v>250000</v>
      </c>
      <c r="J42" s="88">
        <v>237500</v>
      </c>
      <c r="K42" s="128">
        <v>237500</v>
      </c>
      <c r="M42" s="1"/>
    </row>
    <row r="43" spans="1:13" ht="17.100000000000001" customHeight="1">
      <c r="A43" s="35" t="s">
        <v>31</v>
      </c>
      <c r="B43" s="12" t="s">
        <v>32</v>
      </c>
      <c r="C43" s="7">
        <v>1789750</v>
      </c>
      <c r="D43" s="7">
        <v>0</v>
      </c>
      <c r="E43" s="7">
        <v>0</v>
      </c>
      <c r="F43" s="7">
        <v>0</v>
      </c>
      <c r="G43" s="7">
        <v>0</v>
      </c>
      <c r="H43" s="76">
        <v>0</v>
      </c>
      <c r="I43" s="88">
        <v>400000</v>
      </c>
      <c r="J43" s="88">
        <v>400000</v>
      </c>
      <c r="K43" s="128">
        <v>400000</v>
      </c>
      <c r="M43" s="1"/>
    </row>
    <row r="44" spans="1:13" ht="17.100000000000001" customHeight="1">
      <c r="A44" s="35" t="s">
        <v>81</v>
      </c>
      <c r="B44" s="12" t="s">
        <v>82</v>
      </c>
      <c r="C44" s="7">
        <v>985000</v>
      </c>
      <c r="D44" s="7">
        <v>0</v>
      </c>
      <c r="E44" s="7">
        <v>0</v>
      </c>
      <c r="F44" s="7">
        <v>0</v>
      </c>
      <c r="G44" s="7">
        <v>0</v>
      </c>
      <c r="H44" s="76">
        <v>0</v>
      </c>
      <c r="I44" s="88">
        <v>1200000</v>
      </c>
      <c r="J44" s="88">
        <v>1140000</v>
      </c>
      <c r="K44" s="128">
        <v>1140000</v>
      </c>
      <c r="M44" s="1"/>
    </row>
    <row r="45" spans="1:13" ht="17.100000000000001" customHeight="1">
      <c r="A45" s="34" t="s">
        <v>33</v>
      </c>
      <c r="B45" s="11" t="s">
        <v>34</v>
      </c>
      <c r="C45" s="6">
        <v>145000</v>
      </c>
      <c r="D45" s="6">
        <v>0</v>
      </c>
      <c r="E45" s="6">
        <v>0</v>
      </c>
      <c r="F45" s="6">
        <v>18000</v>
      </c>
      <c r="G45" s="6">
        <v>0</v>
      </c>
      <c r="H45" s="75">
        <v>0</v>
      </c>
      <c r="I45" s="87">
        <f>SUM(I46)</f>
        <v>20000</v>
      </c>
      <c r="J45" s="87">
        <f>SUM(J46)</f>
        <v>20000</v>
      </c>
      <c r="K45" s="127">
        <f>SUM(K46)</f>
        <v>20000</v>
      </c>
      <c r="M45" s="1"/>
    </row>
    <row r="46" spans="1:13" ht="17.100000000000001" customHeight="1">
      <c r="A46" s="35" t="s">
        <v>35</v>
      </c>
      <c r="B46" s="12" t="s">
        <v>34</v>
      </c>
      <c r="C46" s="7">
        <v>145000</v>
      </c>
      <c r="D46" s="7">
        <v>0</v>
      </c>
      <c r="E46" s="7">
        <v>0</v>
      </c>
      <c r="F46" s="7">
        <v>18000</v>
      </c>
      <c r="G46" s="7">
        <v>0</v>
      </c>
      <c r="H46" s="76">
        <v>0</v>
      </c>
      <c r="I46" s="88">
        <v>20000</v>
      </c>
      <c r="J46" s="88">
        <v>20000</v>
      </c>
      <c r="K46" s="128">
        <v>20000</v>
      </c>
      <c r="M46" s="1"/>
    </row>
    <row r="47" spans="1:13" ht="17.100000000000001" customHeight="1">
      <c r="A47" s="34" t="s">
        <v>36</v>
      </c>
      <c r="B47" s="11" t="s">
        <v>37</v>
      </c>
      <c r="C47" s="6">
        <v>647500</v>
      </c>
      <c r="D47" s="6">
        <v>0</v>
      </c>
      <c r="E47" s="6">
        <v>0</v>
      </c>
      <c r="F47" s="6">
        <v>-10750</v>
      </c>
      <c r="G47" s="6">
        <v>0</v>
      </c>
      <c r="H47" s="75">
        <v>0</v>
      </c>
      <c r="I47" s="87">
        <f t="shared" ref="I47:J47" si="6">SUM(I48:I54)</f>
        <v>716000</v>
      </c>
      <c r="J47" s="87">
        <f t="shared" si="6"/>
        <v>680200</v>
      </c>
      <c r="K47" s="127">
        <f>SUM(K48:K54)</f>
        <v>680200</v>
      </c>
      <c r="M47" s="1"/>
    </row>
    <row r="48" spans="1:13" ht="17.100000000000001" customHeight="1">
      <c r="A48" s="35" t="s">
        <v>83</v>
      </c>
      <c r="B48" s="12" t="s">
        <v>84</v>
      </c>
      <c r="C48" s="7">
        <v>45000</v>
      </c>
      <c r="D48" s="7">
        <v>0</v>
      </c>
      <c r="E48" s="7">
        <v>0</v>
      </c>
      <c r="F48" s="7">
        <v>0</v>
      </c>
      <c r="G48" s="7">
        <v>0</v>
      </c>
      <c r="H48" s="76">
        <v>0</v>
      </c>
      <c r="I48" s="88">
        <v>126000</v>
      </c>
      <c r="J48" s="88">
        <v>126000</v>
      </c>
      <c r="K48" s="128">
        <v>126000</v>
      </c>
      <c r="M48" s="1"/>
    </row>
    <row r="49" spans="1:16" ht="17.100000000000001" customHeight="1">
      <c r="A49" s="35" t="s">
        <v>85</v>
      </c>
      <c r="B49" s="12" t="s">
        <v>86</v>
      </c>
      <c r="C49" s="7">
        <v>215000</v>
      </c>
      <c r="D49" s="7">
        <v>0</v>
      </c>
      <c r="E49" s="7">
        <v>0</v>
      </c>
      <c r="F49" s="7">
        <v>-10750</v>
      </c>
      <c r="G49" s="7">
        <v>0</v>
      </c>
      <c r="H49" s="76">
        <v>0</v>
      </c>
      <c r="I49" s="88">
        <v>150000</v>
      </c>
      <c r="J49" s="88">
        <v>150000</v>
      </c>
      <c r="K49" s="128">
        <v>150000</v>
      </c>
      <c r="M49" s="1"/>
    </row>
    <row r="50" spans="1:16" ht="17.100000000000001" customHeight="1">
      <c r="A50" s="35" t="s">
        <v>38</v>
      </c>
      <c r="B50" s="12" t="s">
        <v>39</v>
      </c>
      <c r="C50" s="7">
        <v>95000</v>
      </c>
      <c r="D50" s="7">
        <v>0</v>
      </c>
      <c r="E50" s="7">
        <v>0</v>
      </c>
      <c r="F50" s="7">
        <v>0</v>
      </c>
      <c r="G50" s="7">
        <v>0</v>
      </c>
      <c r="H50" s="76">
        <v>0</v>
      </c>
      <c r="I50" s="88">
        <v>50000</v>
      </c>
      <c r="J50" s="88">
        <v>50000</v>
      </c>
      <c r="K50" s="128">
        <v>50000</v>
      </c>
      <c r="M50" s="1"/>
    </row>
    <row r="51" spans="1:16" ht="17.100000000000001" customHeight="1">
      <c r="A51" s="35" t="s">
        <v>87</v>
      </c>
      <c r="B51" s="12" t="s">
        <v>88</v>
      </c>
      <c r="C51" s="7">
        <v>47500</v>
      </c>
      <c r="D51" s="7">
        <v>0</v>
      </c>
      <c r="E51" s="7">
        <v>0</v>
      </c>
      <c r="F51" s="7">
        <v>0</v>
      </c>
      <c r="G51" s="7">
        <v>0</v>
      </c>
      <c r="H51" s="76">
        <v>0</v>
      </c>
      <c r="I51" s="88">
        <v>50000</v>
      </c>
      <c r="J51" s="88">
        <v>50000</v>
      </c>
      <c r="K51" s="128">
        <v>50000</v>
      </c>
      <c r="M51" s="1"/>
    </row>
    <row r="52" spans="1:16" ht="17.100000000000001" customHeight="1">
      <c r="A52" s="35" t="s">
        <v>89</v>
      </c>
      <c r="B52" s="12" t="s">
        <v>90</v>
      </c>
      <c r="C52" s="7">
        <v>195000</v>
      </c>
      <c r="D52" s="7">
        <v>0</v>
      </c>
      <c r="E52" s="7">
        <v>0</v>
      </c>
      <c r="F52" s="7">
        <v>0</v>
      </c>
      <c r="G52" s="7">
        <v>0</v>
      </c>
      <c r="H52" s="76">
        <v>0</v>
      </c>
      <c r="I52" s="88">
        <v>300000</v>
      </c>
      <c r="J52" s="88">
        <v>264200</v>
      </c>
      <c r="K52" s="128">
        <v>264200</v>
      </c>
      <c r="M52" s="1"/>
    </row>
    <row r="53" spans="1:16" ht="17.100000000000001" customHeight="1">
      <c r="A53" s="35" t="s">
        <v>141</v>
      </c>
      <c r="B53" s="12" t="s">
        <v>142</v>
      </c>
      <c r="C53" s="7"/>
      <c r="D53" s="7"/>
      <c r="E53" s="7"/>
      <c r="F53" s="7"/>
      <c r="G53" s="7"/>
      <c r="H53" s="76"/>
      <c r="I53" s="88">
        <v>30000</v>
      </c>
      <c r="J53" s="88">
        <v>30000</v>
      </c>
      <c r="K53" s="128">
        <v>30000</v>
      </c>
      <c r="M53" s="1"/>
    </row>
    <row r="54" spans="1:16" ht="17.100000000000001" customHeight="1">
      <c r="A54" s="35" t="s">
        <v>91</v>
      </c>
      <c r="B54" s="12" t="s">
        <v>37</v>
      </c>
      <c r="C54" s="7">
        <v>50000</v>
      </c>
      <c r="D54" s="7">
        <v>0</v>
      </c>
      <c r="E54" s="7">
        <v>0</v>
      </c>
      <c r="F54" s="7">
        <v>0</v>
      </c>
      <c r="G54" s="7">
        <v>0</v>
      </c>
      <c r="H54" s="76">
        <v>0</v>
      </c>
      <c r="I54" s="88">
        <v>10000</v>
      </c>
      <c r="J54" s="88">
        <v>10000</v>
      </c>
      <c r="K54" s="128">
        <v>10000</v>
      </c>
      <c r="M54" s="1"/>
    </row>
    <row r="55" spans="1:16" ht="17.100000000000001" customHeight="1">
      <c r="A55" s="34" t="s">
        <v>92</v>
      </c>
      <c r="B55" s="11" t="s">
        <v>93</v>
      </c>
      <c r="C55" s="6">
        <v>20000</v>
      </c>
      <c r="D55" s="6">
        <v>0</v>
      </c>
      <c r="E55" s="6">
        <v>0</v>
      </c>
      <c r="F55" s="6">
        <v>0</v>
      </c>
      <c r="G55" s="6">
        <v>0</v>
      </c>
      <c r="H55" s="75">
        <v>0</v>
      </c>
      <c r="I55" s="87">
        <f t="shared" ref="I55:J55" si="7">SUM(I56:I58)</f>
        <v>35000</v>
      </c>
      <c r="J55" s="87">
        <f t="shared" si="7"/>
        <v>35000</v>
      </c>
      <c r="K55" s="127">
        <f>SUM(K56:K58)</f>
        <v>35000</v>
      </c>
      <c r="M55" s="1"/>
    </row>
    <row r="56" spans="1:16" ht="17.100000000000001" customHeight="1">
      <c r="A56" s="35" t="s">
        <v>94</v>
      </c>
      <c r="B56" s="12" t="s">
        <v>95</v>
      </c>
      <c r="C56" s="7">
        <v>10000</v>
      </c>
      <c r="D56" s="7">
        <v>0</v>
      </c>
      <c r="E56" s="7">
        <v>0</v>
      </c>
      <c r="F56" s="7">
        <v>0</v>
      </c>
      <c r="G56" s="7">
        <v>0</v>
      </c>
      <c r="H56" s="76">
        <v>0</v>
      </c>
      <c r="I56" s="88">
        <v>10000</v>
      </c>
      <c r="J56" s="88">
        <v>10000</v>
      </c>
      <c r="K56" s="128">
        <v>10000</v>
      </c>
      <c r="M56" s="1"/>
    </row>
    <row r="57" spans="1:16" ht="17.100000000000001" customHeight="1">
      <c r="A57" s="35" t="s">
        <v>96</v>
      </c>
      <c r="B57" s="12" t="s">
        <v>97</v>
      </c>
      <c r="C57" s="7">
        <v>10000</v>
      </c>
      <c r="D57" s="7">
        <v>0</v>
      </c>
      <c r="E57" s="7">
        <v>0</v>
      </c>
      <c r="F57" s="7">
        <v>0</v>
      </c>
      <c r="G57" s="7">
        <v>0</v>
      </c>
      <c r="H57" s="76">
        <v>0</v>
      </c>
      <c r="I57" s="88">
        <v>10000</v>
      </c>
      <c r="J57" s="88">
        <v>10000</v>
      </c>
      <c r="K57" s="128">
        <v>10000</v>
      </c>
      <c r="M57" s="1"/>
    </row>
    <row r="58" spans="1:16" ht="17.100000000000001" customHeight="1">
      <c r="A58" s="35" t="s">
        <v>98</v>
      </c>
      <c r="B58" s="12" t="s">
        <v>99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6">
        <v>0</v>
      </c>
      <c r="I58" s="88">
        <v>15000</v>
      </c>
      <c r="J58" s="88">
        <v>15000</v>
      </c>
      <c r="K58" s="128">
        <v>15000</v>
      </c>
      <c r="M58" s="1"/>
    </row>
    <row r="59" spans="1:16" ht="17.100000000000001" customHeight="1">
      <c r="A59" s="34" t="s">
        <v>120</v>
      </c>
      <c r="B59" s="11" t="s">
        <v>121</v>
      </c>
      <c r="C59" s="6">
        <v>280250</v>
      </c>
      <c r="D59" s="6">
        <v>0</v>
      </c>
      <c r="E59" s="6">
        <v>0</v>
      </c>
      <c r="F59" s="6">
        <v>0</v>
      </c>
      <c r="G59" s="6">
        <v>0</v>
      </c>
      <c r="H59" s="75">
        <v>0</v>
      </c>
      <c r="I59" s="87">
        <f>SUM(I60)</f>
        <v>100000</v>
      </c>
      <c r="J59" s="87">
        <f>SUM(J60)</f>
        <v>100000</v>
      </c>
      <c r="K59" s="127">
        <f>SUM(K60)</f>
        <v>0</v>
      </c>
      <c r="M59" s="1"/>
    </row>
    <row r="60" spans="1:16" ht="17.100000000000001" customHeight="1">
      <c r="A60" s="35" t="s">
        <v>122</v>
      </c>
      <c r="B60" s="12" t="s">
        <v>123</v>
      </c>
      <c r="C60" s="7">
        <v>280250</v>
      </c>
      <c r="D60" s="7">
        <v>0</v>
      </c>
      <c r="E60" s="7">
        <v>0</v>
      </c>
      <c r="F60" s="7">
        <v>0</v>
      </c>
      <c r="G60" s="7">
        <v>0</v>
      </c>
      <c r="H60" s="76">
        <v>0</v>
      </c>
      <c r="I60" s="88">
        <v>100000</v>
      </c>
      <c r="J60" s="88">
        <v>100000</v>
      </c>
      <c r="K60" s="128">
        <v>0</v>
      </c>
      <c r="M60" s="1"/>
    </row>
    <row r="61" spans="1:16" ht="17.100000000000001" customHeight="1">
      <c r="A61" s="34" t="s">
        <v>100</v>
      </c>
      <c r="B61" s="11" t="s">
        <v>101</v>
      </c>
      <c r="C61" s="6">
        <v>45000</v>
      </c>
      <c r="D61" s="6">
        <v>0</v>
      </c>
      <c r="E61" s="6">
        <v>0</v>
      </c>
      <c r="F61" s="6">
        <v>0</v>
      </c>
      <c r="G61" s="6">
        <v>0</v>
      </c>
      <c r="H61" s="75">
        <v>0</v>
      </c>
      <c r="I61" s="87">
        <f>SUM(I62)</f>
        <v>200000</v>
      </c>
      <c r="J61" s="87">
        <f>SUM(J62)</f>
        <v>190000</v>
      </c>
      <c r="K61" s="127">
        <f>SUM(K62)</f>
        <v>190000</v>
      </c>
      <c r="M61" s="1"/>
    </row>
    <row r="62" spans="1:16" ht="17.100000000000001" customHeight="1">
      <c r="A62" s="35" t="s">
        <v>102</v>
      </c>
      <c r="B62" s="12" t="s">
        <v>103</v>
      </c>
      <c r="C62" s="7">
        <v>45000</v>
      </c>
      <c r="D62" s="7">
        <v>0</v>
      </c>
      <c r="E62" s="7">
        <v>0</v>
      </c>
      <c r="F62" s="7">
        <v>0</v>
      </c>
      <c r="G62" s="7">
        <v>0</v>
      </c>
      <c r="H62" s="76">
        <v>0</v>
      </c>
      <c r="I62" s="88">
        <v>200000</v>
      </c>
      <c r="J62" s="88">
        <v>190000</v>
      </c>
      <c r="K62" s="128">
        <v>190000</v>
      </c>
      <c r="L62" s="116"/>
      <c r="M62" s="116"/>
      <c r="N62" s="116"/>
      <c r="O62" s="116"/>
      <c r="P62" s="116"/>
    </row>
    <row r="63" spans="1:16" ht="17.100000000000001" customHeight="1">
      <c r="A63" s="34" t="s">
        <v>151</v>
      </c>
      <c r="B63" s="11" t="s">
        <v>150</v>
      </c>
      <c r="C63" s="6">
        <v>45000</v>
      </c>
      <c r="D63" s="6">
        <v>0</v>
      </c>
      <c r="E63" s="6">
        <v>0</v>
      </c>
      <c r="F63" s="6">
        <v>0</v>
      </c>
      <c r="G63" s="6">
        <v>0</v>
      </c>
      <c r="H63" s="75">
        <v>0</v>
      </c>
      <c r="I63" s="87">
        <f>SUM(I64)</f>
        <v>0</v>
      </c>
      <c r="J63" s="87">
        <f>SUM(J64)</f>
        <v>0</v>
      </c>
      <c r="K63" s="127"/>
      <c r="M63" s="1"/>
    </row>
    <row r="64" spans="1:16" ht="17.100000000000001" customHeight="1">
      <c r="A64" s="35">
        <v>4231</v>
      </c>
      <c r="B64" s="12" t="s">
        <v>152</v>
      </c>
      <c r="C64" s="7"/>
      <c r="D64" s="7"/>
      <c r="E64" s="7"/>
      <c r="F64" s="7"/>
      <c r="G64" s="7"/>
      <c r="H64" s="76"/>
      <c r="I64" s="88"/>
      <c r="J64" s="88"/>
      <c r="K64" s="128">
        <v>0</v>
      </c>
      <c r="M64" s="1"/>
    </row>
    <row r="65" spans="1:13" ht="17.100000000000001" customHeight="1">
      <c r="A65" s="33" t="s">
        <v>10</v>
      </c>
      <c r="B65" s="8" t="s">
        <v>11</v>
      </c>
      <c r="C65" s="10">
        <v>260000</v>
      </c>
      <c r="D65" s="10">
        <v>0</v>
      </c>
      <c r="E65" s="10">
        <v>0</v>
      </c>
      <c r="F65" s="10">
        <v>0</v>
      </c>
      <c r="G65" s="10">
        <v>0</v>
      </c>
      <c r="H65" s="74">
        <v>0</v>
      </c>
      <c r="I65" s="86">
        <f t="shared" ref="I65:K66" si="8">SUM(I66)</f>
        <v>300000</v>
      </c>
      <c r="J65" s="86">
        <f t="shared" si="8"/>
        <v>300000</v>
      </c>
      <c r="K65" s="126">
        <f t="shared" si="8"/>
        <v>300000</v>
      </c>
      <c r="M65" s="1"/>
    </row>
    <row r="66" spans="1:13" ht="17.100000000000001" customHeight="1">
      <c r="A66" s="34" t="s">
        <v>23</v>
      </c>
      <c r="B66" s="11" t="s">
        <v>24</v>
      </c>
      <c r="C66" s="6">
        <v>260000</v>
      </c>
      <c r="D66" s="6">
        <v>0</v>
      </c>
      <c r="E66" s="6">
        <v>0</v>
      </c>
      <c r="F66" s="6">
        <v>0</v>
      </c>
      <c r="G66" s="6">
        <v>0</v>
      </c>
      <c r="H66" s="75">
        <v>0</v>
      </c>
      <c r="I66" s="87">
        <f t="shared" si="8"/>
        <v>300000</v>
      </c>
      <c r="J66" s="87">
        <f t="shared" si="8"/>
        <v>300000</v>
      </c>
      <c r="K66" s="127">
        <f>SUM(K67)</f>
        <v>300000</v>
      </c>
      <c r="M66" s="1"/>
    </row>
    <row r="67" spans="1:13" ht="17.100000000000001" customHeight="1">
      <c r="A67" s="35" t="s">
        <v>107</v>
      </c>
      <c r="B67" s="12" t="s">
        <v>108</v>
      </c>
      <c r="C67" s="7">
        <v>260000</v>
      </c>
      <c r="D67" s="7">
        <v>0</v>
      </c>
      <c r="E67" s="7">
        <v>0</v>
      </c>
      <c r="F67" s="7">
        <v>0</v>
      </c>
      <c r="G67" s="7">
        <v>0</v>
      </c>
      <c r="H67" s="76">
        <v>0</v>
      </c>
      <c r="I67" s="88">
        <v>300000</v>
      </c>
      <c r="J67" s="88">
        <v>300000</v>
      </c>
      <c r="K67" s="128">
        <v>300000</v>
      </c>
      <c r="M67" s="1"/>
    </row>
    <row r="68" spans="1:13" ht="17.100000000000001" customHeight="1">
      <c r="A68" s="33" t="s">
        <v>12</v>
      </c>
      <c r="B68" s="8" t="s">
        <v>13</v>
      </c>
      <c r="C68" s="10"/>
      <c r="D68" s="10">
        <v>0</v>
      </c>
      <c r="E68" s="10">
        <v>0</v>
      </c>
      <c r="F68" s="10">
        <v>0</v>
      </c>
      <c r="G68" s="10">
        <v>0</v>
      </c>
      <c r="H68" s="74">
        <v>0</v>
      </c>
      <c r="I68" s="86">
        <f>I69+I71</f>
        <v>160000</v>
      </c>
      <c r="J68" s="86">
        <f>J69+J71</f>
        <v>160000</v>
      </c>
      <c r="K68" s="126">
        <f>K69</f>
        <v>160000</v>
      </c>
      <c r="M68" s="1"/>
    </row>
    <row r="69" spans="1:13" ht="17.100000000000001" customHeight="1">
      <c r="A69" s="34" t="s">
        <v>19</v>
      </c>
      <c r="B69" s="11" t="s">
        <v>20</v>
      </c>
      <c r="C69" s="6"/>
      <c r="D69" s="6">
        <v>0</v>
      </c>
      <c r="E69" s="6">
        <v>0</v>
      </c>
      <c r="F69" s="6">
        <v>0</v>
      </c>
      <c r="G69" s="6">
        <v>0</v>
      </c>
      <c r="H69" s="75">
        <v>0</v>
      </c>
      <c r="I69" s="87">
        <f t="shared" ref="I69:J69" si="9">SUM(I70)</f>
        <v>160000</v>
      </c>
      <c r="J69" s="87">
        <f t="shared" si="9"/>
        <v>160000</v>
      </c>
      <c r="K69" s="127">
        <f>SUM(K70)</f>
        <v>160000</v>
      </c>
      <c r="M69" s="1"/>
    </row>
    <row r="70" spans="1:13" ht="17.100000000000001" customHeight="1" thickBot="1">
      <c r="A70" s="46" t="s">
        <v>21</v>
      </c>
      <c r="B70" s="47" t="s">
        <v>22</v>
      </c>
      <c r="C70" s="48"/>
      <c r="D70" s="48">
        <v>0</v>
      </c>
      <c r="E70" s="48">
        <v>0</v>
      </c>
      <c r="F70" s="48">
        <v>0</v>
      </c>
      <c r="G70" s="48">
        <v>0</v>
      </c>
      <c r="H70" s="89">
        <v>0</v>
      </c>
      <c r="I70" s="96">
        <v>160000</v>
      </c>
      <c r="J70" s="96">
        <v>160000</v>
      </c>
      <c r="K70" s="129">
        <v>160000</v>
      </c>
      <c r="M70" s="1"/>
    </row>
    <row r="71" spans="1:13" ht="17.100000000000001" customHeight="1" thickBot="1">
      <c r="A71" s="54">
        <v>6323</v>
      </c>
      <c r="B71" s="55" t="s">
        <v>143</v>
      </c>
      <c r="C71" s="56"/>
      <c r="D71" s="56"/>
      <c r="E71" s="56"/>
      <c r="F71" s="56"/>
      <c r="G71" s="56"/>
      <c r="H71" s="90"/>
      <c r="I71" s="97">
        <v>0</v>
      </c>
      <c r="J71" s="97">
        <v>0</v>
      </c>
      <c r="K71" s="130">
        <v>0</v>
      </c>
      <c r="M71" s="1"/>
    </row>
    <row r="72" spans="1:13" ht="17.100000000000001" customHeight="1">
      <c r="A72" s="43" t="s">
        <v>129</v>
      </c>
      <c r="B72" s="44" t="s">
        <v>109</v>
      </c>
      <c r="C72" s="45">
        <v>23814750</v>
      </c>
      <c r="D72" s="45">
        <v>0</v>
      </c>
      <c r="E72" s="45">
        <v>0</v>
      </c>
      <c r="F72" s="45">
        <v>-6250</v>
      </c>
      <c r="G72" s="45">
        <v>0</v>
      </c>
      <c r="H72" s="73">
        <v>0</v>
      </c>
      <c r="I72" s="85">
        <f t="shared" ref="I72:K72" si="10">I73</f>
        <v>23765150</v>
      </c>
      <c r="J72" s="85">
        <f t="shared" si="10"/>
        <v>23997280</v>
      </c>
      <c r="K72" s="125">
        <f t="shared" si="10"/>
        <v>19521280</v>
      </c>
      <c r="M72" s="1"/>
    </row>
    <row r="73" spans="1:13" ht="17.100000000000001" customHeight="1">
      <c r="A73" s="33" t="s">
        <v>8</v>
      </c>
      <c r="B73" s="8" t="s">
        <v>9</v>
      </c>
      <c r="C73" s="10">
        <v>23814750</v>
      </c>
      <c r="D73" s="10">
        <v>0</v>
      </c>
      <c r="E73" s="10">
        <v>0</v>
      </c>
      <c r="F73" s="10">
        <v>-6250</v>
      </c>
      <c r="G73" s="10">
        <v>0</v>
      </c>
      <c r="H73" s="74">
        <v>0</v>
      </c>
      <c r="I73" s="86">
        <f>I76+I81+I83+I85+I89</f>
        <v>23765150</v>
      </c>
      <c r="J73" s="86">
        <f>J76+J81+J83+J85+J89</f>
        <v>23997280</v>
      </c>
      <c r="K73" s="126">
        <f>K76+K81+K83+K85+K89</f>
        <v>19521280</v>
      </c>
      <c r="M73" s="1"/>
    </row>
    <row r="74" spans="1:13" ht="17.100000000000001" customHeight="1">
      <c r="A74" s="34" t="s">
        <v>23</v>
      </c>
      <c r="B74" s="11" t="s">
        <v>24</v>
      </c>
      <c r="C74" s="10"/>
      <c r="D74" s="10"/>
      <c r="E74" s="10"/>
      <c r="F74" s="10"/>
      <c r="G74" s="10"/>
      <c r="H74" s="74"/>
      <c r="I74" s="98"/>
      <c r="J74" s="98"/>
      <c r="K74" s="131"/>
      <c r="M74" s="1"/>
    </row>
    <row r="75" spans="1:13" ht="17.100000000000001" customHeight="1">
      <c r="A75" s="35" t="s">
        <v>63</v>
      </c>
      <c r="B75" s="12" t="s">
        <v>64</v>
      </c>
      <c r="C75" s="10"/>
      <c r="D75" s="10"/>
      <c r="E75" s="10"/>
      <c r="F75" s="10"/>
      <c r="G75" s="10"/>
      <c r="H75" s="74"/>
      <c r="I75" s="99"/>
      <c r="J75" s="99"/>
      <c r="K75" s="132">
        <v>0</v>
      </c>
      <c r="M75" s="1"/>
    </row>
    <row r="76" spans="1:13" ht="17.100000000000001" customHeight="1">
      <c r="A76" s="34" t="s">
        <v>27</v>
      </c>
      <c r="B76" s="11" t="s">
        <v>28</v>
      </c>
      <c r="C76" s="6">
        <v>22119950</v>
      </c>
      <c r="D76" s="6">
        <v>0</v>
      </c>
      <c r="E76" s="6">
        <v>0</v>
      </c>
      <c r="F76" s="6">
        <v>0</v>
      </c>
      <c r="G76" s="6">
        <v>0</v>
      </c>
      <c r="H76" s="75">
        <v>0</v>
      </c>
      <c r="I76" s="87">
        <f t="shared" ref="I76" si="11">SUM(I77:I80)</f>
        <v>16398000</v>
      </c>
      <c r="J76" s="87">
        <f t="shared" ref="J76" si="12">SUM(J77:J80)</f>
        <v>16926250</v>
      </c>
      <c r="K76" s="127">
        <f>SUM(K77:K80)</f>
        <v>16926250</v>
      </c>
      <c r="M76" s="1"/>
    </row>
    <row r="77" spans="1:13" ht="17.100000000000001" customHeight="1">
      <c r="A77" s="35" t="s">
        <v>71</v>
      </c>
      <c r="B77" s="12" t="s">
        <v>72</v>
      </c>
      <c r="C77" s="7">
        <v>9739900</v>
      </c>
      <c r="D77" s="7">
        <v>0</v>
      </c>
      <c r="E77" s="7">
        <v>0</v>
      </c>
      <c r="F77" s="7">
        <v>0</v>
      </c>
      <c r="G77" s="7">
        <v>0</v>
      </c>
      <c r="H77" s="76">
        <v>0</v>
      </c>
      <c r="I77" s="88">
        <v>7108000</v>
      </c>
      <c r="J77" s="88">
        <v>7463000</v>
      </c>
      <c r="K77" s="128">
        <v>7463000</v>
      </c>
      <c r="M77" s="1"/>
    </row>
    <row r="78" spans="1:13" ht="17.100000000000001" customHeight="1">
      <c r="A78" s="35" t="s">
        <v>75</v>
      </c>
      <c r="B78" s="12" t="s">
        <v>76</v>
      </c>
      <c r="C78" s="7">
        <v>2030800</v>
      </c>
      <c r="D78" s="7">
        <v>0</v>
      </c>
      <c r="E78" s="7">
        <v>0</v>
      </c>
      <c r="F78" s="7">
        <v>0</v>
      </c>
      <c r="G78" s="7">
        <v>0</v>
      </c>
      <c r="H78" s="76">
        <v>0</v>
      </c>
      <c r="I78" s="88">
        <v>2860000</v>
      </c>
      <c r="J78" s="88">
        <v>2717000</v>
      </c>
      <c r="K78" s="128">
        <v>2717000</v>
      </c>
      <c r="M78" s="1"/>
    </row>
    <row r="79" spans="1:13" ht="17.100000000000001" customHeight="1">
      <c r="A79" s="35" t="s">
        <v>31</v>
      </c>
      <c r="B79" s="12" t="s">
        <v>32</v>
      </c>
      <c r="C79" s="7">
        <v>337500</v>
      </c>
      <c r="D79" s="7">
        <v>0</v>
      </c>
      <c r="E79" s="7">
        <v>0</v>
      </c>
      <c r="F79" s="7">
        <v>0</v>
      </c>
      <c r="G79" s="7">
        <v>0</v>
      </c>
      <c r="H79" s="76">
        <v>0</v>
      </c>
      <c r="I79" s="88">
        <v>105000</v>
      </c>
      <c r="J79" s="88">
        <v>105000</v>
      </c>
      <c r="K79" s="128">
        <v>105000</v>
      </c>
      <c r="M79" s="1"/>
    </row>
    <row r="80" spans="1:13" ht="17.100000000000001" customHeight="1">
      <c r="A80" s="35" t="s">
        <v>79</v>
      </c>
      <c r="B80" s="12" t="s">
        <v>80</v>
      </c>
      <c r="C80" s="7">
        <v>10011750</v>
      </c>
      <c r="D80" s="7">
        <v>0</v>
      </c>
      <c r="E80" s="7">
        <v>0</v>
      </c>
      <c r="F80" s="7">
        <v>0</v>
      </c>
      <c r="G80" s="7">
        <v>0</v>
      </c>
      <c r="H80" s="76">
        <v>0</v>
      </c>
      <c r="I80" s="88">
        <v>6325000</v>
      </c>
      <c r="J80" s="88">
        <v>6641250</v>
      </c>
      <c r="K80" s="128">
        <v>6641250</v>
      </c>
      <c r="M80" s="1"/>
    </row>
    <row r="81" spans="1:13" ht="17.100000000000001" customHeight="1">
      <c r="A81" s="34" t="s">
        <v>36</v>
      </c>
      <c r="B81" s="11" t="s">
        <v>37</v>
      </c>
      <c r="C81" s="6">
        <v>125000</v>
      </c>
      <c r="D81" s="6">
        <v>0</v>
      </c>
      <c r="E81" s="6">
        <v>0</v>
      </c>
      <c r="F81" s="6">
        <v>-6250</v>
      </c>
      <c r="G81" s="6">
        <v>0</v>
      </c>
      <c r="H81" s="75">
        <v>0</v>
      </c>
      <c r="I81" s="87">
        <f t="shared" ref="I81:J81" si="13">SUM(I82)</f>
        <v>62500</v>
      </c>
      <c r="J81" s="87">
        <f t="shared" si="13"/>
        <v>62500</v>
      </c>
      <c r="K81" s="127">
        <f>SUM(K82)</f>
        <v>62500</v>
      </c>
      <c r="M81" s="1"/>
    </row>
    <row r="82" spans="1:13" ht="17.100000000000001" customHeight="1">
      <c r="A82" s="35" t="s">
        <v>89</v>
      </c>
      <c r="B82" s="12" t="s">
        <v>90</v>
      </c>
      <c r="C82" s="7">
        <v>125000</v>
      </c>
      <c r="D82" s="7">
        <v>0</v>
      </c>
      <c r="E82" s="7">
        <v>0</v>
      </c>
      <c r="F82" s="7">
        <v>-6250</v>
      </c>
      <c r="G82" s="7">
        <v>0</v>
      </c>
      <c r="H82" s="76">
        <v>0</v>
      </c>
      <c r="I82" s="88">
        <v>62500</v>
      </c>
      <c r="J82" s="88">
        <v>62500</v>
      </c>
      <c r="K82" s="128">
        <v>62500</v>
      </c>
      <c r="M82" s="1"/>
    </row>
    <row r="83" spans="1:13" ht="17.100000000000001" customHeight="1">
      <c r="A83" s="34" t="s">
        <v>110</v>
      </c>
      <c r="B83" s="11" t="s">
        <v>111</v>
      </c>
      <c r="C83" s="6">
        <v>369175</v>
      </c>
      <c r="D83" s="6">
        <v>0</v>
      </c>
      <c r="E83" s="6">
        <v>0</v>
      </c>
      <c r="F83" s="6">
        <v>0</v>
      </c>
      <c r="G83" s="6">
        <v>0</v>
      </c>
      <c r="H83" s="75">
        <v>0</v>
      </c>
      <c r="I83" s="87">
        <f>SUM(I84)</f>
        <v>91000</v>
      </c>
      <c r="J83" s="87">
        <f>SUM(J84)</f>
        <v>91000</v>
      </c>
      <c r="K83" s="127">
        <f>SUM(K84)</f>
        <v>91000</v>
      </c>
      <c r="M83" s="1"/>
    </row>
    <row r="84" spans="1:13" ht="17.100000000000001" customHeight="1">
      <c r="A84" s="35" t="s">
        <v>112</v>
      </c>
      <c r="B84" s="12" t="s">
        <v>113</v>
      </c>
      <c r="C84" s="7">
        <v>369175</v>
      </c>
      <c r="D84" s="7">
        <v>0</v>
      </c>
      <c r="E84" s="7">
        <v>0</v>
      </c>
      <c r="F84" s="7">
        <v>0</v>
      </c>
      <c r="G84" s="7">
        <v>0</v>
      </c>
      <c r="H84" s="76">
        <v>0</v>
      </c>
      <c r="I84" s="88">
        <v>91000</v>
      </c>
      <c r="J84" s="88">
        <v>91000</v>
      </c>
      <c r="K84" s="128">
        <v>91000</v>
      </c>
      <c r="M84" s="1"/>
    </row>
    <row r="85" spans="1:13" ht="17.100000000000001" customHeight="1">
      <c r="A85" s="34" t="s">
        <v>100</v>
      </c>
      <c r="B85" s="11" t="s">
        <v>101</v>
      </c>
      <c r="C85" s="6">
        <v>1183875</v>
      </c>
      <c r="D85" s="6">
        <v>0</v>
      </c>
      <c r="E85" s="6">
        <v>0</v>
      </c>
      <c r="F85" s="6">
        <v>0</v>
      </c>
      <c r="G85" s="6">
        <v>0</v>
      </c>
      <c r="H85" s="75">
        <v>0</v>
      </c>
      <c r="I85" s="87">
        <f t="shared" ref="I85:J85" si="14">SUM(I86:I88)</f>
        <v>5953650</v>
      </c>
      <c r="J85" s="87">
        <f t="shared" si="14"/>
        <v>5657530</v>
      </c>
      <c r="K85" s="127">
        <f>SUM(K86:K88)</f>
        <v>2441530</v>
      </c>
      <c r="M85" s="1"/>
    </row>
    <row r="86" spans="1:13" ht="17.100000000000001" customHeight="1">
      <c r="A86" s="35" t="s">
        <v>102</v>
      </c>
      <c r="B86" s="12" t="s">
        <v>103</v>
      </c>
      <c r="C86" s="7">
        <v>1133875</v>
      </c>
      <c r="D86" s="7">
        <v>0</v>
      </c>
      <c r="E86" s="7">
        <v>0</v>
      </c>
      <c r="F86" s="7">
        <v>0</v>
      </c>
      <c r="G86" s="7">
        <v>0</v>
      </c>
      <c r="H86" s="76">
        <v>0</v>
      </c>
      <c r="I86" s="88">
        <v>2300000</v>
      </c>
      <c r="J86" s="88">
        <v>2185000</v>
      </c>
      <c r="K86" s="128">
        <v>2135000</v>
      </c>
      <c r="M86" s="1"/>
    </row>
    <row r="87" spans="1:13" ht="17.100000000000001" customHeight="1">
      <c r="A87" s="35" t="s">
        <v>104</v>
      </c>
      <c r="B87" s="12" t="s">
        <v>105</v>
      </c>
      <c r="C87" s="7">
        <v>50000</v>
      </c>
      <c r="D87" s="7">
        <v>0</v>
      </c>
      <c r="E87" s="7">
        <v>0</v>
      </c>
      <c r="F87" s="7">
        <v>0</v>
      </c>
      <c r="G87" s="7">
        <v>0</v>
      </c>
      <c r="H87" s="76">
        <v>0</v>
      </c>
      <c r="I87" s="88">
        <v>31250</v>
      </c>
      <c r="J87" s="88">
        <v>31250</v>
      </c>
      <c r="K87" s="128">
        <v>31250</v>
      </c>
      <c r="M87" s="1"/>
    </row>
    <row r="88" spans="1:13" ht="17.100000000000001" customHeight="1">
      <c r="A88" s="36">
        <v>4223</v>
      </c>
      <c r="B88" s="13" t="s">
        <v>106</v>
      </c>
      <c r="C88" s="7"/>
      <c r="D88" s="7"/>
      <c r="E88" s="7"/>
      <c r="F88" s="7"/>
      <c r="G88" s="7"/>
      <c r="H88" s="76"/>
      <c r="I88" s="88">
        <v>3622400</v>
      </c>
      <c r="J88" s="88">
        <v>3441280</v>
      </c>
      <c r="K88" s="128">
        <v>275280</v>
      </c>
      <c r="M88" s="1"/>
    </row>
    <row r="89" spans="1:13" ht="17.100000000000001" customHeight="1">
      <c r="A89" s="34" t="s">
        <v>114</v>
      </c>
      <c r="B89" s="11" t="s">
        <v>115</v>
      </c>
      <c r="C89" s="6">
        <v>16750</v>
      </c>
      <c r="D89" s="6">
        <v>0</v>
      </c>
      <c r="E89" s="6">
        <v>0</v>
      </c>
      <c r="F89" s="6">
        <v>0</v>
      </c>
      <c r="G89" s="6">
        <v>0</v>
      </c>
      <c r="H89" s="75">
        <v>0</v>
      </c>
      <c r="I89" s="87">
        <f>SUM(I90)</f>
        <v>1260000</v>
      </c>
      <c r="J89" s="87">
        <f>SUM(J90)</f>
        <v>1260000</v>
      </c>
      <c r="K89" s="127">
        <f>SUM(K90)</f>
        <v>0</v>
      </c>
      <c r="M89" s="1"/>
    </row>
    <row r="90" spans="1:13" ht="17.100000000000001" customHeight="1" thickBot="1">
      <c r="A90" s="46" t="s">
        <v>116</v>
      </c>
      <c r="B90" s="47" t="s">
        <v>117</v>
      </c>
      <c r="C90" s="48">
        <v>16750</v>
      </c>
      <c r="D90" s="48">
        <v>0</v>
      </c>
      <c r="E90" s="48">
        <v>0</v>
      </c>
      <c r="F90" s="48">
        <v>0</v>
      </c>
      <c r="G90" s="48">
        <v>0</v>
      </c>
      <c r="H90" s="89">
        <v>0</v>
      </c>
      <c r="I90" s="96">
        <v>1260000</v>
      </c>
      <c r="J90" s="96">
        <v>1260000</v>
      </c>
      <c r="K90" s="129">
        <v>0</v>
      </c>
      <c r="M90" s="1"/>
    </row>
    <row r="91" spans="1:13" ht="17.100000000000001" customHeight="1">
      <c r="A91" s="43" t="s">
        <v>155</v>
      </c>
      <c r="B91" s="44" t="s">
        <v>156</v>
      </c>
      <c r="C91" s="45">
        <v>23814750</v>
      </c>
      <c r="D91" s="45">
        <v>0</v>
      </c>
      <c r="E91" s="45">
        <v>0</v>
      </c>
      <c r="F91" s="45">
        <v>-6250</v>
      </c>
      <c r="G91" s="45">
        <v>0</v>
      </c>
      <c r="H91" s="73">
        <v>0</v>
      </c>
      <c r="I91" s="85">
        <f>I92</f>
        <v>250000</v>
      </c>
      <c r="J91" s="85">
        <f>J92</f>
        <v>250000</v>
      </c>
      <c r="K91" s="125">
        <f>K92</f>
        <v>250000</v>
      </c>
      <c r="M91" s="1"/>
    </row>
    <row r="92" spans="1:13" ht="17.100000000000001" customHeight="1">
      <c r="A92" s="33" t="s">
        <v>8</v>
      </c>
      <c r="B92" s="8" t="s">
        <v>9</v>
      </c>
      <c r="C92" s="10">
        <v>23814750</v>
      </c>
      <c r="D92" s="10">
        <v>0</v>
      </c>
      <c r="E92" s="10">
        <v>0</v>
      </c>
      <c r="F92" s="10">
        <v>-6250</v>
      </c>
      <c r="G92" s="10">
        <v>0</v>
      </c>
      <c r="H92" s="74">
        <v>0</v>
      </c>
      <c r="I92" s="86">
        <f>I93+I95</f>
        <v>250000</v>
      </c>
      <c r="J92" s="86">
        <f>J93+J95</f>
        <v>250000</v>
      </c>
      <c r="K92" s="126">
        <f>K93+K95</f>
        <v>250000</v>
      </c>
      <c r="M92" s="1"/>
    </row>
    <row r="93" spans="1:13" ht="17.100000000000001" customHeight="1">
      <c r="A93" s="34" t="s">
        <v>27</v>
      </c>
      <c r="B93" s="11" t="s">
        <v>28</v>
      </c>
      <c r="C93" s="6">
        <v>22119950</v>
      </c>
      <c r="D93" s="6">
        <v>0</v>
      </c>
      <c r="E93" s="6">
        <v>0</v>
      </c>
      <c r="F93" s="6">
        <v>0</v>
      </c>
      <c r="G93" s="6">
        <v>0</v>
      </c>
      <c r="H93" s="75">
        <v>0</v>
      </c>
      <c r="I93" s="87">
        <f>SUM(I94)</f>
        <v>50000</v>
      </c>
      <c r="J93" s="87">
        <f>SUM(J94)</f>
        <v>50000</v>
      </c>
      <c r="K93" s="127">
        <f>SUM(K94)</f>
        <v>50000</v>
      </c>
      <c r="M93" s="1"/>
    </row>
    <row r="94" spans="1:13" ht="17.100000000000001" customHeight="1">
      <c r="A94" s="35" t="s">
        <v>29</v>
      </c>
      <c r="B94" s="12" t="s">
        <v>30</v>
      </c>
      <c r="C94" s="7">
        <v>448500</v>
      </c>
      <c r="D94" s="7">
        <v>0</v>
      </c>
      <c r="E94" s="7">
        <v>0</v>
      </c>
      <c r="F94" s="7">
        <v>0</v>
      </c>
      <c r="G94" s="7">
        <v>0</v>
      </c>
      <c r="H94" s="76">
        <v>0</v>
      </c>
      <c r="I94" s="88">
        <v>50000</v>
      </c>
      <c r="J94" s="88">
        <v>50000</v>
      </c>
      <c r="K94" s="128">
        <v>50000</v>
      </c>
      <c r="M94" s="1"/>
    </row>
    <row r="95" spans="1:13" ht="17.100000000000001" customHeight="1">
      <c r="A95" s="34" t="s">
        <v>36</v>
      </c>
      <c r="B95" s="11" t="s">
        <v>37</v>
      </c>
      <c r="C95" s="6">
        <v>647500</v>
      </c>
      <c r="D95" s="6">
        <v>0</v>
      </c>
      <c r="E95" s="6">
        <v>0</v>
      </c>
      <c r="F95" s="6">
        <v>-10750</v>
      </c>
      <c r="G95" s="6">
        <v>0</v>
      </c>
      <c r="H95" s="75">
        <v>0</v>
      </c>
      <c r="I95" s="87">
        <f>SUM(I96)</f>
        <v>200000</v>
      </c>
      <c r="J95" s="87">
        <f>SUM(J96)</f>
        <v>200000</v>
      </c>
      <c r="K95" s="127">
        <f>SUM(K96)</f>
        <v>200000</v>
      </c>
      <c r="M95" s="1"/>
    </row>
    <row r="96" spans="1:13" ht="17.100000000000001" customHeight="1" thickBot="1">
      <c r="A96" s="104" t="s">
        <v>91</v>
      </c>
      <c r="B96" s="105" t="s">
        <v>37</v>
      </c>
      <c r="C96" s="106">
        <v>50000</v>
      </c>
      <c r="D96" s="106">
        <v>0</v>
      </c>
      <c r="E96" s="106">
        <v>0</v>
      </c>
      <c r="F96" s="106">
        <v>0</v>
      </c>
      <c r="G96" s="106">
        <v>0</v>
      </c>
      <c r="H96" s="107">
        <v>0</v>
      </c>
      <c r="I96" s="100">
        <v>200000</v>
      </c>
      <c r="J96" s="100">
        <v>200000</v>
      </c>
      <c r="K96" s="133">
        <v>200000</v>
      </c>
      <c r="M96" s="1"/>
    </row>
    <row r="97" spans="1:13" ht="17.100000000000001" customHeight="1" thickBot="1">
      <c r="A97" s="108" t="s">
        <v>118</v>
      </c>
      <c r="B97" s="109" t="s">
        <v>119</v>
      </c>
      <c r="C97" s="110">
        <v>2228625</v>
      </c>
      <c r="D97" s="110">
        <v>0</v>
      </c>
      <c r="E97" s="110">
        <v>0</v>
      </c>
      <c r="F97" s="110">
        <v>-104556</v>
      </c>
      <c r="G97" s="110">
        <v>0</v>
      </c>
      <c r="H97" s="111">
        <v>0</v>
      </c>
      <c r="I97" s="112">
        <f t="shared" ref="I97:K98" si="15">SUM(I98)</f>
        <v>6017500</v>
      </c>
      <c r="J97" s="112">
        <f t="shared" si="15"/>
        <v>5720625</v>
      </c>
      <c r="K97" s="134">
        <f t="shared" si="15"/>
        <v>3125000</v>
      </c>
      <c r="M97" s="1"/>
    </row>
    <row r="98" spans="1:13" ht="17.100000000000001" customHeight="1">
      <c r="A98" s="43" t="s">
        <v>130</v>
      </c>
      <c r="B98" s="44" t="s">
        <v>131</v>
      </c>
      <c r="C98" s="45">
        <v>2228625</v>
      </c>
      <c r="D98" s="45">
        <v>0</v>
      </c>
      <c r="E98" s="45">
        <v>0</v>
      </c>
      <c r="F98" s="45">
        <v>-104556</v>
      </c>
      <c r="G98" s="45">
        <v>0</v>
      </c>
      <c r="H98" s="73">
        <v>0</v>
      </c>
      <c r="I98" s="85">
        <f t="shared" si="15"/>
        <v>6017500</v>
      </c>
      <c r="J98" s="85">
        <f t="shared" si="15"/>
        <v>5720625</v>
      </c>
      <c r="K98" s="125">
        <f t="shared" si="15"/>
        <v>3125000</v>
      </c>
      <c r="M98" s="1"/>
    </row>
    <row r="99" spans="1:13" ht="17.100000000000001" customHeight="1">
      <c r="A99" s="33" t="s">
        <v>8</v>
      </c>
      <c r="B99" s="8" t="s">
        <v>9</v>
      </c>
      <c r="C99" s="10">
        <v>2228625</v>
      </c>
      <c r="D99" s="10">
        <v>0</v>
      </c>
      <c r="E99" s="10">
        <v>0</v>
      </c>
      <c r="F99" s="10">
        <v>-104556</v>
      </c>
      <c r="G99" s="10">
        <v>0</v>
      </c>
      <c r="H99" s="74">
        <v>0</v>
      </c>
      <c r="I99" s="86">
        <f>I100+I104</f>
        <v>6017500</v>
      </c>
      <c r="J99" s="86">
        <f>J100+J104</f>
        <v>5720625</v>
      </c>
      <c r="K99" s="126">
        <f>K100+K104</f>
        <v>3125000</v>
      </c>
      <c r="M99" s="1"/>
    </row>
    <row r="100" spans="1:13" ht="17.100000000000001" customHeight="1">
      <c r="A100" s="34" t="s">
        <v>27</v>
      </c>
      <c r="B100" s="11" t="s">
        <v>28</v>
      </c>
      <c r="C100" s="6">
        <v>2228625</v>
      </c>
      <c r="D100" s="6">
        <v>0</v>
      </c>
      <c r="E100" s="6">
        <v>0</v>
      </c>
      <c r="F100" s="6">
        <v>-104556</v>
      </c>
      <c r="G100" s="6">
        <v>0</v>
      </c>
      <c r="H100" s="75">
        <v>0</v>
      </c>
      <c r="I100" s="87">
        <f>SUM(I101:I103)</f>
        <v>5580000</v>
      </c>
      <c r="J100" s="87">
        <f>SUM(J101:J103)</f>
        <v>5305000</v>
      </c>
      <c r="K100" s="127">
        <f>SUM(K101:K103)</f>
        <v>3125000</v>
      </c>
      <c r="M100" s="1"/>
    </row>
    <row r="101" spans="1:13" ht="17.100000000000001" customHeight="1">
      <c r="A101" s="35" t="s">
        <v>71</v>
      </c>
      <c r="B101" s="12" t="s">
        <v>72</v>
      </c>
      <c r="C101" s="7">
        <v>87500</v>
      </c>
      <c r="D101" s="7">
        <v>0</v>
      </c>
      <c r="E101" s="7">
        <v>0</v>
      </c>
      <c r="F101" s="7">
        <v>0</v>
      </c>
      <c r="G101" s="7">
        <v>0</v>
      </c>
      <c r="H101" s="76">
        <v>0</v>
      </c>
      <c r="I101" s="88">
        <v>70000</v>
      </c>
      <c r="J101" s="88">
        <v>70000</v>
      </c>
      <c r="K101" s="128">
        <v>70000</v>
      </c>
      <c r="M101" s="1"/>
    </row>
    <row r="102" spans="1:13" ht="17.100000000000001" customHeight="1">
      <c r="A102" s="35" t="s">
        <v>31</v>
      </c>
      <c r="B102" s="12" t="s">
        <v>32</v>
      </c>
      <c r="C102" s="7">
        <v>2091125</v>
      </c>
      <c r="D102" s="7">
        <v>0</v>
      </c>
      <c r="E102" s="7">
        <v>0</v>
      </c>
      <c r="F102" s="7">
        <v>-104556</v>
      </c>
      <c r="G102" s="7">
        <v>0</v>
      </c>
      <c r="H102" s="76">
        <v>0</v>
      </c>
      <c r="I102" s="88">
        <v>5500000</v>
      </c>
      <c r="J102" s="88">
        <v>5225000</v>
      </c>
      <c r="K102" s="128">
        <v>3045000</v>
      </c>
      <c r="M102" s="1"/>
    </row>
    <row r="103" spans="1:13" ht="17.100000000000001" customHeight="1">
      <c r="A103" s="35" t="s">
        <v>81</v>
      </c>
      <c r="B103" s="12" t="s">
        <v>82</v>
      </c>
      <c r="C103" s="7">
        <v>50000</v>
      </c>
      <c r="D103" s="7">
        <v>0</v>
      </c>
      <c r="E103" s="7">
        <v>0</v>
      </c>
      <c r="F103" s="7">
        <v>0</v>
      </c>
      <c r="G103" s="7">
        <v>0</v>
      </c>
      <c r="H103" s="76">
        <v>0</v>
      </c>
      <c r="I103" s="88">
        <v>10000</v>
      </c>
      <c r="J103" s="88">
        <v>10000</v>
      </c>
      <c r="K103" s="128">
        <v>10000</v>
      </c>
      <c r="M103" s="1"/>
    </row>
    <row r="104" spans="1:13" ht="17.100000000000001" customHeight="1">
      <c r="A104" s="34" t="s">
        <v>100</v>
      </c>
      <c r="B104" s="11" t="s">
        <v>101</v>
      </c>
      <c r="C104" s="6">
        <v>1183875</v>
      </c>
      <c r="D104" s="6">
        <v>0</v>
      </c>
      <c r="E104" s="6">
        <v>0</v>
      </c>
      <c r="F104" s="6">
        <v>0</v>
      </c>
      <c r="G104" s="6">
        <v>0</v>
      </c>
      <c r="H104" s="75">
        <v>0</v>
      </c>
      <c r="I104" s="87">
        <f>SUM(I105:I105)</f>
        <v>437500</v>
      </c>
      <c r="J104" s="87">
        <f>SUM(J105:J105)</f>
        <v>415625</v>
      </c>
      <c r="K104" s="127">
        <f>SUM(K105)</f>
        <v>0</v>
      </c>
      <c r="M104" s="1"/>
    </row>
    <row r="105" spans="1:13" ht="17.100000000000001" customHeight="1" thickBot="1">
      <c r="A105" s="46">
        <v>4225</v>
      </c>
      <c r="B105" s="47" t="s">
        <v>134</v>
      </c>
      <c r="C105" s="48"/>
      <c r="D105" s="48"/>
      <c r="E105" s="48"/>
      <c r="F105" s="48"/>
      <c r="G105" s="48"/>
      <c r="H105" s="89"/>
      <c r="I105" s="96">
        <v>437500</v>
      </c>
      <c r="J105" s="96">
        <v>415625</v>
      </c>
      <c r="K105" s="129">
        <v>0</v>
      </c>
      <c r="M105" s="1"/>
    </row>
    <row r="106" spans="1:13" ht="17.100000000000001" customHeight="1" thickBot="1">
      <c r="A106" s="49" t="s">
        <v>124</v>
      </c>
      <c r="B106" s="50" t="s">
        <v>125</v>
      </c>
      <c r="C106" s="51"/>
      <c r="D106" s="51"/>
      <c r="E106" s="51"/>
      <c r="F106" s="51"/>
      <c r="G106" s="51"/>
      <c r="H106" s="91"/>
      <c r="I106" s="113">
        <f t="shared" ref="I106:K106" si="16">I107</f>
        <v>37357450</v>
      </c>
      <c r="J106" s="113">
        <f t="shared" si="16"/>
        <v>39274060</v>
      </c>
      <c r="K106" s="135">
        <f t="shared" si="16"/>
        <v>57121498</v>
      </c>
      <c r="M106" s="1"/>
    </row>
    <row r="107" spans="1:13" ht="17.100000000000001" customHeight="1">
      <c r="A107" s="52" t="s">
        <v>135</v>
      </c>
      <c r="B107" s="53" t="s">
        <v>136</v>
      </c>
      <c r="C107" s="45">
        <v>860684214</v>
      </c>
      <c r="D107" s="45">
        <v>0</v>
      </c>
      <c r="E107" s="45">
        <v>0</v>
      </c>
      <c r="F107" s="45">
        <v>0</v>
      </c>
      <c r="G107" s="45">
        <v>0</v>
      </c>
      <c r="H107" s="73">
        <v>0</v>
      </c>
      <c r="I107" s="85">
        <f>I108</f>
        <v>37357450</v>
      </c>
      <c r="J107" s="85">
        <f>J108</f>
        <v>39274060</v>
      </c>
      <c r="K107" s="125">
        <f>K108</f>
        <v>57121498</v>
      </c>
      <c r="M107" s="1"/>
    </row>
    <row r="108" spans="1:13" ht="17.100000000000001" customHeight="1">
      <c r="A108" s="33" t="s">
        <v>137</v>
      </c>
      <c r="B108" s="8" t="s">
        <v>138</v>
      </c>
      <c r="C108" s="10">
        <v>155000000</v>
      </c>
      <c r="D108" s="10">
        <v>0</v>
      </c>
      <c r="E108" s="10">
        <v>0</v>
      </c>
      <c r="F108" s="10">
        <v>0</v>
      </c>
      <c r="G108" s="10">
        <v>0</v>
      </c>
      <c r="H108" s="74">
        <v>0</v>
      </c>
      <c r="I108" s="86">
        <f>I109+I114+I117+I121+I124+I133+I135+I139</f>
        <v>37357450</v>
      </c>
      <c r="J108" s="86">
        <f>J109+J114+J117+J121+J124+J133+J135+J139</f>
        <v>39274060</v>
      </c>
      <c r="K108" s="126">
        <f>K109+K112+K114+K117+K121+K124+K133+K135+K139</f>
        <v>57121498</v>
      </c>
      <c r="M108" s="1"/>
    </row>
    <row r="109" spans="1:13" ht="17.100000000000001" customHeight="1">
      <c r="A109" s="37" t="s">
        <v>40</v>
      </c>
      <c r="B109" s="4" t="s">
        <v>41</v>
      </c>
      <c r="C109" s="2"/>
      <c r="D109" s="2"/>
      <c r="E109" s="2"/>
      <c r="F109" s="2"/>
      <c r="G109" s="2"/>
      <c r="H109" s="92"/>
      <c r="I109" s="87">
        <f>SUM(I110:I110)</f>
        <v>20346800</v>
      </c>
      <c r="J109" s="87">
        <f>SUM(J110:J110)</f>
        <v>20346800</v>
      </c>
      <c r="K109" s="127">
        <f>SUM(K110:K111)</f>
        <v>20366800</v>
      </c>
      <c r="M109" s="1"/>
    </row>
    <row r="110" spans="1:13" ht="17.100000000000001" customHeight="1">
      <c r="A110" s="38" t="s">
        <v>42</v>
      </c>
      <c r="B110" s="4" t="s">
        <v>43</v>
      </c>
      <c r="C110" s="3"/>
      <c r="D110" s="3"/>
      <c r="E110" s="3"/>
      <c r="F110" s="3"/>
      <c r="G110" s="3"/>
      <c r="H110" s="93"/>
      <c r="I110" s="88">
        <v>20346800</v>
      </c>
      <c r="J110" s="88">
        <v>20346800</v>
      </c>
      <c r="K110" s="128">
        <v>20346800</v>
      </c>
      <c r="M110" s="1"/>
    </row>
    <row r="111" spans="1:13" ht="17.100000000000001" customHeight="1">
      <c r="A111" s="38">
        <v>3113</v>
      </c>
      <c r="B111" s="4" t="s">
        <v>45</v>
      </c>
      <c r="C111" s="3"/>
      <c r="D111" s="3"/>
      <c r="E111" s="3"/>
      <c r="F111" s="3"/>
      <c r="G111" s="3"/>
      <c r="H111" s="93"/>
      <c r="I111" s="88"/>
      <c r="J111" s="88"/>
      <c r="K111" s="128">
        <v>20000</v>
      </c>
      <c r="M111" s="1"/>
    </row>
    <row r="112" spans="1:13" ht="17.100000000000001" customHeight="1">
      <c r="A112" s="38">
        <v>-312</v>
      </c>
      <c r="B112" s="4" t="s">
        <v>47</v>
      </c>
      <c r="C112" s="3"/>
      <c r="D112" s="3"/>
      <c r="E112" s="3"/>
      <c r="F112" s="3"/>
      <c r="G112" s="3"/>
      <c r="H112" s="93"/>
      <c r="I112" s="87">
        <f>SUM(I113:I113)</f>
        <v>0</v>
      </c>
      <c r="J112" s="87">
        <f>SUM(J113:J113)</f>
        <v>0</v>
      </c>
      <c r="K112" s="127">
        <f>SUM(K113:K113)</f>
        <v>420000</v>
      </c>
      <c r="M112" s="1"/>
    </row>
    <row r="113" spans="1:15" ht="17.100000000000001" customHeight="1">
      <c r="A113" s="38">
        <v>3121</v>
      </c>
      <c r="B113" s="4" t="s">
        <v>47</v>
      </c>
      <c r="C113" s="3"/>
      <c r="D113" s="3"/>
      <c r="E113" s="3"/>
      <c r="F113" s="3"/>
      <c r="G113" s="3"/>
      <c r="H113" s="93"/>
      <c r="I113" s="88"/>
      <c r="J113" s="88"/>
      <c r="K113" s="128">
        <v>420000</v>
      </c>
      <c r="M113" s="1"/>
    </row>
    <row r="114" spans="1:15" ht="17.100000000000001" customHeight="1">
      <c r="A114" s="37" t="s">
        <v>49</v>
      </c>
      <c r="B114" s="4" t="s">
        <v>50</v>
      </c>
      <c r="C114" s="2"/>
      <c r="D114" s="2"/>
      <c r="E114" s="2"/>
      <c r="F114" s="2"/>
      <c r="G114" s="2"/>
      <c r="H114" s="92"/>
      <c r="I114" s="87">
        <f t="shared" ref="I114:K114" si="17">SUM(I115:I116)</f>
        <v>3499650</v>
      </c>
      <c r="J114" s="87">
        <f t="shared" si="17"/>
        <v>3499650</v>
      </c>
      <c r="K114" s="127">
        <f t="shared" si="17"/>
        <v>3499650</v>
      </c>
      <c r="M114" s="1"/>
    </row>
    <row r="115" spans="1:15" ht="17.100000000000001" customHeight="1">
      <c r="A115" s="38" t="s">
        <v>51</v>
      </c>
      <c r="B115" s="4" t="s">
        <v>52</v>
      </c>
      <c r="C115" s="3"/>
      <c r="D115" s="3"/>
      <c r="E115" s="3"/>
      <c r="F115" s="3"/>
      <c r="G115" s="3"/>
      <c r="H115" s="93"/>
      <c r="I115" s="88">
        <v>3153754</v>
      </c>
      <c r="J115" s="88">
        <v>3153754</v>
      </c>
      <c r="K115" s="128">
        <v>3153754</v>
      </c>
      <c r="M115" s="1"/>
    </row>
    <row r="116" spans="1:15" ht="17.100000000000001" customHeight="1">
      <c r="A116" s="38" t="s">
        <v>53</v>
      </c>
      <c r="B116" s="4" t="s">
        <v>132</v>
      </c>
      <c r="C116" s="3"/>
      <c r="D116" s="3"/>
      <c r="E116" s="3"/>
      <c r="F116" s="3"/>
      <c r="G116" s="3"/>
      <c r="H116" s="93"/>
      <c r="I116" s="88">
        <v>345896</v>
      </c>
      <c r="J116" s="88">
        <v>345896</v>
      </c>
      <c r="K116" s="128">
        <v>345896</v>
      </c>
      <c r="M116" s="1"/>
    </row>
    <row r="117" spans="1:15" ht="17.100000000000001" customHeight="1">
      <c r="A117" s="37" t="s">
        <v>19</v>
      </c>
      <c r="B117" s="4" t="s">
        <v>20</v>
      </c>
      <c r="C117" s="2"/>
      <c r="D117" s="2"/>
      <c r="E117" s="2"/>
      <c r="F117" s="2"/>
      <c r="G117" s="2"/>
      <c r="H117" s="92"/>
      <c r="I117" s="87">
        <f t="shared" ref="I117:J117" si="18">SUM(I118:I120)</f>
        <v>500000</v>
      </c>
      <c r="J117" s="87">
        <f t="shared" si="18"/>
        <v>500000</v>
      </c>
      <c r="K117" s="127">
        <f>SUM(K118:K120)</f>
        <v>1161000</v>
      </c>
      <c r="M117" s="1"/>
    </row>
    <row r="118" spans="1:15" ht="17.100000000000001" customHeight="1">
      <c r="A118" s="38" t="s">
        <v>21</v>
      </c>
      <c r="B118" s="4" t="s">
        <v>22</v>
      </c>
      <c r="C118" s="3"/>
      <c r="D118" s="3"/>
      <c r="E118" s="3"/>
      <c r="F118" s="3"/>
      <c r="G118" s="3"/>
      <c r="H118" s="93"/>
      <c r="I118" s="88">
        <v>300000</v>
      </c>
      <c r="J118" s="88">
        <v>300000</v>
      </c>
      <c r="K118" s="128">
        <v>491000</v>
      </c>
      <c r="M118" s="1"/>
    </row>
    <row r="119" spans="1:15" ht="17.100000000000001" customHeight="1">
      <c r="A119" s="38">
        <v>3212</v>
      </c>
      <c r="B119" s="4" t="s">
        <v>56</v>
      </c>
      <c r="C119" s="3"/>
      <c r="D119" s="3"/>
      <c r="E119" s="3"/>
      <c r="F119" s="3"/>
      <c r="G119" s="3"/>
      <c r="H119" s="93"/>
      <c r="I119" s="88"/>
      <c r="J119" s="88"/>
      <c r="K119" s="128">
        <v>350000</v>
      </c>
      <c r="M119" s="1"/>
    </row>
    <row r="120" spans="1:15" ht="17.100000000000001" customHeight="1">
      <c r="A120" s="38" t="s">
        <v>57</v>
      </c>
      <c r="B120" s="4" t="s">
        <v>58</v>
      </c>
      <c r="C120" s="3"/>
      <c r="D120" s="3"/>
      <c r="E120" s="3"/>
      <c r="F120" s="3"/>
      <c r="G120" s="3"/>
      <c r="H120" s="93"/>
      <c r="I120" s="88">
        <v>200000</v>
      </c>
      <c r="J120" s="88">
        <v>200000</v>
      </c>
      <c r="K120" s="128">
        <v>320000</v>
      </c>
      <c r="M120" s="1"/>
    </row>
    <row r="121" spans="1:15" ht="17.100000000000001" customHeight="1">
      <c r="A121" s="37" t="s">
        <v>23</v>
      </c>
      <c r="B121" s="4" t="s">
        <v>24</v>
      </c>
      <c r="C121" s="2"/>
      <c r="D121" s="2"/>
      <c r="E121" s="2"/>
      <c r="F121" s="2"/>
      <c r="G121" s="2"/>
      <c r="H121" s="92"/>
      <c r="I121" s="87">
        <f>SUM(I122:I123)</f>
        <v>1450000</v>
      </c>
      <c r="J121" s="87">
        <f>SUM(J122:J123)</f>
        <v>1450000</v>
      </c>
      <c r="K121" s="127">
        <f>SUM(K122:K123)</f>
        <v>1450000</v>
      </c>
      <c r="M121" s="1"/>
    </row>
    <row r="122" spans="1:15" ht="17.100000000000001" customHeight="1">
      <c r="A122" s="38" t="s">
        <v>25</v>
      </c>
      <c r="B122" s="4" t="s">
        <v>26</v>
      </c>
      <c r="C122" s="3"/>
      <c r="D122" s="3"/>
      <c r="E122" s="3"/>
      <c r="F122" s="3"/>
      <c r="G122" s="3"/>
      <c r="H122" s="93"/>
      <c r="I122" s="88">
        <v>700000</v>
      </c>
      <c r="J122" s="88">
        <v>700000</v>
      </c>
      <c r="K122" s="128">
        <v>700000</v>
      </c>
      <c r="M122" s="1"/>
    </row>
    <row r="123" spans="1:15" ht="17.100000000000001" customHeight="1">
      <c r="A123" s="38" t="s">
        <v>61</v>
      </c>
      <c r="B123" s="4" t="s">
        <v>62</v>
      </c>
      <c r="C123" s="3"/>
      <c r="D123" s="3"/>
      <c r="E123" s="3"/>
      <c r="F123" s="3"/>
      <c r="G123" s="3"/>
      <c r="H123" s="93"/>
      <c r="I123" s="88">
        <v>750000</v>
      </c>
      <c r="J123" s="88">
        <v>750000</v>
      </c>
      <c r="K123" s="128">
        <v>750000</v>
      </c>
      <c r="M123" s="1"/>
    </row>
    <row r="124" spans="1:15" ht="17.100000000000001" customHeight="1">
      <c r="A124" s="37" t="s">
        <v>27</v>
      </c>
      <c r="B124" s="4" t="s">
        <v>28</v>
      </c>
      <c r="C124" s="2"/>
      <c r="D124" s="2"/>
      <c r="E124" s="2"/>
      <c r="F124" s="2"/>
      <c r="G124" s="2"/>
      <c r="H124" s="92"/>
      <c r="I124" s="87">
        <f>SUM(I125:I131)</f>
        <v>7670000</v>
      </c>
      <c r="J124" s="87">
        <f>SUM(J125:J131)</f>
        <v>9122660</v>
      </c>
      <c r="K124" s="127">
        <f>SUM(K125:K132)</f>
        <v>18639048</v>
      </c>
      <c r="M124" s="1"/>
    </row>
    <row r="125" spans="1:15" ht="17.100000000000001" customHeight="1">
      <c r="A125" s="38" t="s">
        <v>69</v>
      </c>
      <c r="B125" s="4" t="s">
        <v>70</v>
      </c>
      <c r="C125" s="3"/>
      <c r="D125" s="3"/>
      <c r="E125" s="3"/>
      <c r="F125" s="3"/>
      <c r="G125" s="3"/>
      <c r="H125" s="93"/>
      <c r="I125" s="88">
        <v>400000</v>
      </c>
      <c r="J125" s="88">
        <v>400000</v>
      </c>
      <c r="K125" s="128">
        <v>500000</v>
      </c>
      <c r="M125" s="1"/>
      <c r="O125" s="1" t="s">
        <v>157</v>
      </c>
    </row>
    <row r="126" spans="1:15" ht="17.100000000000001" customHeight="1">
      <c r="A126" s="38">
        <v>3232</v>
      </c>
      <c r="B126" s="4" t="s">
        <v>72</v>
      </c>
      <c r="C126" s="3"/>
      <c r="D126" s="3"/>
      <c r="E126" s="3"/>
      <c r="F126" s="3"/>
      <c r="G126" s="3"/>
      <c r="H126" s="93"/>
      <c r="I126" s="88"/>
      <c r="J126" s="88">
        <v>68300</v>
      </c>
      <c r="K126" s="128">
        <v>2668300</v>
      </c>
      <c r="M126" s="1"/>
    </row>
    <row r="127" spans="1:15" ht="17.100000000000001" customHeight="1">
      <c r="A127" s="38" t="s">
        <v>29</v>
      </c>
      <c r="B127" s="4" t="s">
        <v>30</v>
      </c>
      <c r="C127" s="3"/>
      <c r="D127" s="3"/>
      <c r="E127" s="3"/>
      <c r="F127" s="3"/>
      <c r="G127" s="3"/>
      <c r="H127" s="93"/>
      <c r="I127" s="88">
        <v>10000</v>
      </c>
      <c r="J127" s="88">
        <v>10000</v>
      </c>
      <c r="K127" s="128">
        <v>410000</v>
      </c>
      <c r="M127" s="1"/>
    </row>
    <row r="128" spans="1:15" ht="17.100000000000001" customHeight="1">
      <c r="A128" s="38">
        <v>3234</v>
      </c>
      <c r="B128" s="4" t="s">
        <v>74</v>
      </c>
      <c r="C128" s="3"/>
      <c r="D128" s="3"/>
      <c r="E128" s="3"/>
      <c r="F128" s="3"/>
      <c r="G128" s="3"/>
      <c r="H128" s="93"/>
      <c r="I128" s="88"/>
      <c r="J128" s="88"/>
      <c r="K128" s="128">
        <v>200000</v>
      </c>
      <c r="M128" s="1"/>
    </row>
    <row r="129" spans="1:13" ht="17.100000000000001" customHeight="1">
      <c r="A129" s="38" t="s">
        <v>75</v>
      </c>
      <c r="B129" s="4" t="s">
        <v>76</v>
      </c>
      <c r="C129" s="3"/>
      <c r="D129" s="3"/>
      <c r="E129" s="3"/>
      <c r="F129" s="3"/>
      <c r="G129" s="3"/>
      <c r="H129" s="93"/>
      <c r="I129" s="88">
        <v>2000000</v>
      </c>
      <c r="J129" s="88">
        <v>2000000</v>
      </c>
      <c r="K129" s="128">
        <v>2000000</v>
      </c>
      <c r="M129" s="1"/>
    </row>
    <row r="130" spans="1:13" ht="17.100000000000001" customHeight="1">
      <c r="A130" s="38">
        <v>3237</v>
      </c>
      <c r="B130" s="4" t="s">
        <v>32</v>
      </c>
      <c r="C130" s="3"/>
      <c r="D130" s="3"/>
      <c r="E130" s="3"/>
      <c r="F130" s="3"/>
      <c r="G130" s="3"/>
      <c r="H130" s="93"/>
      <c r="I130" s="88">
        <v>260000</v>
      </c>
      <c r="J130" s="88">
        <v>320000</v>
      </c>
      <c r="K130" s="128">
        <v>1420000</v>
      </c>
      <c r="M130" s="1"/>
    </row>
    <row r="131" spans="1:13" ht="17.100000000000001" customHeight="1">
      <c r="A131" s="38" t="s">
        <v>79</v>
      </c>
      <c r="B131" s="4" t="s">
        <v>80</v>
      </c>
      <c r="C131" s="3"/>
      <c r="D131" s="3"/>
      <c r="E131" s="3"/>
      <c r="F131" s="3"/>
      <c r="G131" s="3"/>
      <c r="H131" s="93"/>
      <c r="I131" s="88">
        <v>5000000</v>
      </c>
      <c r="J131" s="88">
        <v>6324360</v>
      </c>
      <c r="K131" s="128">
        <v>11240748</v>
      </c>
      <c r="M131" s="1"/>
    </row>
    <row r="132" spans="1:13" ht="17.100000000000001" customHeight="1">
      <c r="A132" s="38">
        <v>3239</v>
      </c>
      <c r="B132" s="4" t="s">
        <v>82</v>
      </c>
      <c r="C132" s="3"/>
      <c r="D132" s="3"/>
      <c r="E132" s="3"/>
      <c r="F132" s="3"/>
      <c r="G132" s="3"/>
      <c r="H132" s="93"/>
      <c r="I132" s="88"/>
      <c r="J132" s="88"/>
      <c r="K132" s="128">
        <v>200000</v>
      </c>
      <c r="M132" s="1"/>
    </row>
    <row r="133" spans="1:13" ht="17.100000000000001" customHeight="1">
      <c r="A133" s="37" t="s">
        <v>36</v>
      </c>
      <c r="B133" s="4" t="s">
        <v>37</v>
      </c>
      <c r="C133" s="2"/>
      <c r="D133" s="2"/>
      <c r="E133" s="2"/>
      <c r="F133" s="2"/>
      <c r="G133" s="2"/>
      <c r="H133" s="92"/>
      <c r="I133" s="87">
        <f>SUM(I134:I134)</f>
        <v>10000</v>
      </c>
      <c r="J133" s="87">
        <f>SUM(J134:J134)</f>
        <v>10000</v>
      </c>
      <c r="K133" s="127">
        <f>SUM(K134)</f>
        <v>20000</v>
      </c>
      <c r="M133" s="1"/>
    </row>
    <row r="134" spans="1:13" ht="17.100000000000001" customHeight="1">
      <c r="A134" s="57" t="s">
        <v>38</v>
      </c>
      <c r="B134" s="58" t="s">
        <v>39</v>
      </c>
      <c r="C134" s="59"/>
      <c r="D134" s="59"/>
      <c r="E134" s="59"/>
      <c r="F134" s="59"/>
      <c r="G134" s="59"/>
      <c r="H134" s="94"/>
      <c r="I134" s="100">
        <v>10000</v>
      </c>
      <c r="J134" s="100">
        <v>10000</v>
      </c>
      <c r="K134" s="133">
        <v>20000</v>
      </c>
      <c r="M134" s="1"/>
    </row>
    <row r="135" spans="1:13" ht="17.100000000000001" customHeight="1">
      <c r="A135" s="37" t="s">
        <v>100</v>
      </c>
      <c r="B135" s="4" t="s">
        <v>101</v>
      </c>
      <c r="C135" s="3"/>
      <c r="D135" s="3"/>
      <c r="E135" s="3"/>
      <c r="F135" s="3"/>
      <c r="G135" s="3"/>
      <c r="H135" s="93"/>
      <c r="I135" s="87">
        <f>SUM(I136:I136)</f>
        <v>1081000</v>
      </c>
      <c r="J135" s="87">
        <f>SUM(J136:J137)</f>
        <v>1544950</v>
      </c>
      <c r="K135" s="127">
        <f>SUM(K136:K138)</f>
        <v>9765000</v>
      </c>
      <c r="M135" s="1"/>
    </row>
    <row r="136" spans="1:13" ht="17.100000000000001" customHeight="1" thickBot="1">
      <c r="A136" s="38">
        <v>4221</v>
      </c>
      <c r="B136" s="4" t="s">
        <v>103</v>
      </c>
      <c r="C136" s="39"/>
      <c r="D136" s="39"/>
      <c r="E136" s="39"/>
      <c r="F136" s="39"/>
      <c r="G136" s="39"/>
      <c r="H136" s="95"/>
      <c r="I136" s="61">
        <v>1081000</v>
      </c>
      <c r="J136" s="88">
        <v>1539950</v>
      </c>
      <c r="K136" s="128">
        <v>9505000</v>
      </c>
      <c r="M136" s="1"/>
    </row>
    <row r="137" spans="1:13" ht="17.100000000000001" customHeight="1" thickBot="1">
      <c r="A137" s="38">
        <v>4222</v>
      </c>
      <c r="B137" s="4" t="s">
        <v>105</v>
      </c>
      <c r="C137" s="39"/>
      <c r="D137" s="39"/>
      <c r="E137" s="39"/>
      <c r="F137" s="39"/>
      <c r="G137" s="39"/>
      <c r="H137" s="95"/>
      <c r="I137" s="61">
        <v>0</v>
      </c>
      <c r="J137" s="88">
        <v>5000</v>
      </c>
      <c r="K137" s="128">
        <v>10000</v>
      </c>
      <c r="M137" s="1"/>
    </row>
    <row r="138" spans="1:13" ht="17.100000000000001" customHeight="1">
      <c r="A138" s="136">
        <v>4225</v>
      </c>
      <c r="B138" s="102" t="s">
        <v>159</v>
      </c>
      <c r="C138" s="59"/>
      <c r="D138" s="59"/>
      <c r="E138" s="59"/>
      <c r="F138" s="59"/>
      <c r="G138" s="59"/>
      <c r="H138" s="94"/>
      <c r="I138" s="114"/>
      <c r="J138" s="114"/>
      <c r="K138" s="137">
        <v>250000</v>
      </c>
      <c r="M138" s="1"/>
    </row>
    <row r="139" spans="1:13" ht="17.100000000000001" customHeight="1">
      <c r="A139" s="101" t="s">
        <v>151</v>
      </c>
      <c r="B139" s="102" t="s">
        <v>150</v>
      </c>
      <c r="C139" s="3"/>
      <c r="D139" s="3"/>
      <c r="E139" s="3"/>
      <c r="F139" s="3"/>
      <c r="G139" s="3"/>
      <c r="H139" s="93"/>
      <c r="I139" s="103">
        <f>SUM(I140:I140)</f>
        <v>2800000</v>
      </c>
      <c r="J139" s="103">
        <f>SUM(J140:J140)</f>
        <v>2800000</v>
      </c>
      <c r="K139" s="138">
        <f>SUM(K140)</f>
        <v>1800000</v>
      </c>
      <c r="M139" s="1"/>
    </row>
    <row r="140" spans="1:13" ht="17.100000000000001" customHeight="1" thickBot="1">
      <c r="A140" s="57">
        <v>4231</v>
      </c>
      <c r="B140" s="58" t="s">
        <v>152</v>
      </c>
      <c r="C140" s="59"/>
      <c r="D140" s="59"/>
      <c r="E140" s="59"/>
      <c r="F140" s="59"/>
      <c r="G140" s="59"/>
      <c r="H140" s="94"/>
      <c r="I140" s="115">
        <v>2800000</v>
      </c>
      <c r="J140" s="100">
        <v>2800000</v>
      </c>
      <c r="K140" s="133">
        <v>1800000</v>
      </c>
      <c r="M140" s="1"/>
    </row>
    <row r="141" spans="1:13" ht="17.100000000000001" customHeight="1" thickBot="1">
      <c r="A141" s="108" t="s">
        <v>145</v>
      </c>
      <c r="B141" s="109" t="s">
        <v>146</v>
      </c>
      <c r="C141" s="110"/>
      <c r="D141" s="110"/>
      <c r="E141" s="110"/>
      <c r="F141" s="110"/>
      <c r="G141" s="110"/>
      <c r="H141" s="111"/>
      <c r="I141" s="112">
        <f t="shared" ref="I141:K142" si="19">I142</f>
        <v>1967355</v>
      </c>
      <c r="J141" s="112">
        <f t="shared" si="19"/>
        <v>1967355</v>
      </c>
      <c r="K141" s="134">
        <f t="shared" si="19"/>
        <v>950555</v>
      </c>
      <c r="M141" s="1"/>
    </row>
    <row r="142" spans="1:13" ht="22.5">
      <c r="A142" s="62" t="s">
        <v>147</v>
      </c>
      <c r="B142" s="53" t="s">
        <v>144</v>
      </c>
      <c r="C142" s="45">
        <v>860684214</v>
      </c>
      <c r="D142" s="45">
        <v>0</v>
      </c>
      <c r="E142" s="45">
        <v>0</v>
      </c>
      <c r="F142" s="45">
        <v>0</v>
      </c>
      <c r="G142" s="45">
        <v>0</v>
      </c>
      <c r="H142" s="73">
        <v>0</v>
      </c>
      <c r="I142" s="85">
        <f t="shared" si="19"/>
        <v>1967355</v>
      </c>
      <c r="J142" s="85">
        <f t="shared" si="19"/>
        <v>1967355</v>
      </c>
      <c r="K142" s="125">
        <f t="shared" si="19"/>
        <v>950555</v>
      </c>
      <c r="M142" s="1"/>
    </row>
    <row r="143" spans="1:13" ht="17.100000000000001" customHeight="1">
      <c r="A143" s="63" t="s">
        <v>148</v>
      </c>
      <c r="B143" s="8" t="s">
        <v>149</v>
      </c>
      <c r="C143" s="10">
        <v>155000000</v>
      </c>
      <c r="D143" s="10">
        <v>0</v>
      </c>
      <c r="E143" s="10">
        <v>0</v>
      </c>
      <c r="F143" s="10">
        <v>0</v>
      </c>
      <c r="G143" s="10">
        <v>0</v>
      </c>
      <c r="H143" s="74">
        <v>0</v>
      </c>
      <c r="I143" s="86">
        <f>I144+I146+I149+I152+I155</f>
        <v>1967355</v>
      </c>
      <c r="J143" s="86">
        <f>J144+J146+J149+J152+J155</f>
        <v>1967355</v>
      </c>
      <c r="K143" s="126">
        <f>K144+K146+K149+K152+K155</f>
        <v>950555</v>
      </c>
      <c r="M143" s="1"/>
    </row>
    <row r="144" spans="1:13" ht="17.100000000000001" customHeight="1">
      <c r="A144" s="64" t="s">
        <v>40</v>
      </c>
      <c r="B144" s="4" t="s">
        <v>41</v>
      </c>
      <c r="C144" s="2"/>
      <c r="D144" s="2"/>
      <c r="E144" s="2"/>
      <c r="F144" s="2"/>
      <c r="G144" s="2"/>
      <c r="H144" s="92"/>
      <c r="I144" s="87">
        <f>I145</f>
        <v>1337077</v>
      </c>
      <c r="J144" s="87">
        <f>J145</f>
        <v>1337077</v>
      </c>
      <c r="K144" s="127">
        <f>K145</f>
        <v>667077</v>
      </c>
      <c r="M144" s="1"/>
    </row>
    <row r="145" spans="1:13" ht="17.100000000000001" customHeight="1">
      <c r="A145" s="65" t="s">
        <v>42</v>
      </c>
      <c r="B145" s="4" t="s">
        <v>43</v>
      </c>
      <c r="C145" s="3"/>
      <c r="D145" s="3"/>
      <c r="E145" s="3"/>
      <c r="F145" s="3"/>
      <c r="G145" s="3"/>
      <c r="H145" s="93"/>
      <c r="I145" s="88">
        <v>1337077</v>
      </c>
      <c r="J145" s="88">
        <v>1337077</v>
      </c>
      <c r="K145" s="128">
        <v>667077</v>
      </c>
      <c r="M145" s="1"/>
    </row>
    <row r="146" spans="1:13" ht="17.100000000000001" customHeight="1">
      <c r="A146" s="64" t="s">
        <v>49</v>
      </c>
      <c r="B146" s="4" t="s">
        <v>50</v>
      </c>
      <c r="C146" s="2"/>
      <c r="D146" s="2"/>
      <c r="E146" s="2"/>
      <c r="F146" s="2"/>
      <c r="G146" s="2"/>
      <c r="H146" s="92"/>
      <c r="I146" s="87">
        <f>I147+I148</f>
        <v>229978</v>
      </c>
      <c r="J146" s="87">
        <f>J147+J148</f>
        <v>229978</v>
      </c>
      <c r="K146" s="127">
        <f>K147+K148</f>
        <v>132178</v>
      </c>
      <c r="M146" s="1"/>
    </row>
    <row r="147" spans="1:13" ht="17.100000000000001" customHeight="1">
      <c r="A147" s="65" t="s">
        <v>51</v>
      </c>
      <c r="B147" s="4" t="s">
        <v>52</v>
      </c>
      <c r="C147" s="3"/>
      <c r="D147" s="3"/>
      <c r="E147" s="3"/>
      <c r="F147" s="3"/>
      <c r="G147" s="3"/>
      <c r="H147" s="93"/>
      <c r="I147" s="88">
        <v>207247</v>
      </c>
      <c r="J147" s="88">
        <v>207247</v>
      </c>
      <c r="K147" s="128">
        <v>119247</v>
      </c>
      <c r="M147" s="1"/>
    </row>
    <row r="148" spans="1:13" ht="15" customHeight="1" thickBot="1">
      <c r="A148" s="65" t="s">
        <v>53</v>
      </c>
      <c r="B148" s="4" t="s">
        <v>132</v>
      </c>
      <c r="C148" s="39"/>
      <c r="D148" s="39"/>
      <c r="E148" s="39"/>
      <c r="F148" s="39"/>
      <c r="G148" s="39"/>
      <c r="H148" s="95"/>
      <c r="I148" s="88">
        <v>22731</v>
      </c>
      <c r="J148" s="88">
        <v>22731</v>
      </c>
      <c r="K148" s="128">
        <v>12931</v>
      </c>
      <c r="M148" s="1"/>
    </row>
    <row r="149" spans="1:13" ht="17.100000000000001" customHeight="1">
      <c r="A149" s="37" t="s">
        <v>19</v>
      </c>
      <c r="B149" s="102" t="s">
        <v>20</v>
      </c>
      <c r="C149" s="2"/>
      <c r="D149" s="2"/>
      <c r="E149" s="2"/>
      <c r="F149" s="2"/>
      <c r="G149" s="2"/>
      <c r="H149" s="92"/>
      <c r="I149" s="103">
        <f t="shared" ref="I149:K149" si="20">SUM(I150:I151)</f>
        <v>116000</v>
      </c>
      <c r="J149" s="103">
        <f t="shared" si="20"/>
        <v>116000</v>
      </c>
      <c r="K149" s="138">
        <f t="shared" si="20"/>
        <v>116000</v>
      </c>
      <c r="M149" s="1"/>
    </row>
    <row r="150" spans="1:13" ht="17.100000000000001" customHeight="1">
      <c r="A150" s="38" t="s">
        <v>21</v>
      </c>
      <c r="B150" s="4" t="s">
        <v>22</v>
      </c>
      <c r="C150" s="3"/>
      <c r="D150" s="3"/>
      <c r="E150" s="3"/>
      <c r="F150" s="3"/>
      <c r="G150" s="3"/>
      <c r="H150" s="93"/>
      <c r="I150" s="88">
        <v>80000</v>
      </c>
      <c r="J150" s="88">
        <v>80000</v>
      </c>
      <c r="K150" s="128">
        <v>80000</v>
      </c>
      <c r="M150" s="1"/>
    </row>
    <row r="151" spans="1:13" ht="17.100000000000001" customHeight="1">
      <c r="A151" s="38" t="s">
        <v>57</v>
      </c>
      <c r="B151" s="4" t="s">
        <v>58</v>
      </c>
      <c r="C151" s="3"/>
      <c r="D151" s="3"/>
      <c r="E151" s="3"/>
      <c r="F151" s="3"/>
      <c r="G151" s="3"/>
      <c r="H151" s="93"/>
      <c r="I151" s="88">
        <v>36000</v>
      </c>
      <c r="J151" s="88">
        <v>36000</v>
      </c>
      <c r="K151" s="128">
        <v>36000</v>
      </c>
      <c r="M151" s="1"/>
    </row>
    <row r="152" spans="1:13" ht="17.100000000000001" customHeight="1">
      <c r="A152" s="37" t="s">
        <v>27</v>
      </c>
      <c r="B152" s="4" t="s">
        <v>28</v>
      </c>
      <c r="C152" s="2"/>
      <c r="D152" s="2"/>
      <c r="E152" s="2"/>
      <c r="F152" s="2"/>
      <c r="G152" s="2"/>
      <c r="H152" s="92"/>
      <c r="I152" s="87">
        <f>I154</f>
        <v>203300</v>
      </c>
      <c r="J152" s="87">
        <f>J154</f>
        <v>203300</v>
      </c>
      <c r="K152" s="127">
        <f>SUM(K153:K154)</f>
        <v>35300</v>
      </c>
      <c r="M152" s="1"/>
    </row>
    <row r="153" spans="1:13" ht="17.100000000000001" customHeight="1">
      <c r="A153" s="37" t="s">
        <v>75</v>
      </c>
      <c r="B153" s="4" t="s">
        <v>76</v>
      </c>
      <c r="C153" s="2"/>
      <c r="D153" s="2"/>
      <c r="E153" s="2"/>
      <c r="F153" s="2"/>
      <c r="G153" s="2"/>
      <c r="H153" s="92"/>
      <c r="I153" s="99"/>
      <c r="J153" s="99"/>
      <c r="K153" s="132">
        <v>0</v>
      </c>
      <c r="M153" s="1"/>
    </row>
    <row r="154" spans="1:13" ht="17.100000000000001" customHeight="1">
      <c r="A154" s="38">
        <v>3237</v>
      </c>
      <c r="B154" s="4" t="s">
        <v>32</v>
      </c>
      <c r="C154" s="3"/>
      <c r="D154" s="3"/>
      <c r="E154" s="3"/>
      <c r="F154" s="3"/>
      <c r="G154" s="3"/>
      <c r="H154" s="93"/>
      <c r="I154" s="88">
        <v>203300</v>
      </c>
      <c r="J154" s="88">
        <v>203300</v>
      </c>
      <c r="K154" s="128">
        <v>35300</v>
      </c>
      <c r="M154" s="1"/>
    </row>
    <row r="155" spans="1:13" ht="17.100000000000001" customHeight="1">
      <c r="A155" s="37" t="s">
        <v>100</v>
      </c>
      <c r="B155" s="4" t="s">
        <v>101</v>
      </c>
      <c r="C155" s="3"/>
      <c r="D155" s="3"/>
      <c r="E155" s="3"/>
      <c r="F155" s="3"/>
      <c r="G155" s="3"/>
      <c r="H155" s="93"/>
      <c r="I155" s="87">
        <f>SUM(I156:I156)</f>
        <v>81000</v>
      </c>
      <c r="J155" s="87">
        <f>SUM(J156:J156)</f>
        <v>81000</v>
      </c>
      <c r="K155" s="127">
        <f>SUM(K156)</f>
        <v>0</v>
      </c>
      <c r="M155" s="1"/>
    </row>
    <row r="156" spans="1:13" ht="17.100000000000001" customHeight="1" thickBot="1">
      <c r="A156" s="139">
        <v>4221</v>
      </c>
      <c r="B156" s="140" t="s">
        <v>103</v>
      </c>
      <c r="C156" s="39"/>
      <c r="D156" s="39"/>
      <c r="E156" s="39"/>
      <c r="F156" s="39"/>
      <c r="G156" s="39"/>
      <c r="H156" s="95"/>
      <c r="I156" s="115">
        <v>81000</v>
      </c>
      <c r="J156" s="115">
        <v>81000</v>
      </c>
      <c r="K156" s="129">
        <v>0</v>
      </c>
      <c r="M156" s="1"/>
    </row>
    <row r="157" spans="1:13" ht="29.25" customHeight="1">
      <c r="I157" s="15"/>
      <c r="J157" s="15"/>
      <c r="K157" s="15"/>
      <c r="M157" s="1"/>
    </row>
    <row r="158" spans="1:13" ht="29.25" customHeight="1">
      <c r="I158" s="15"/>
      <c r="J158" s="15"/>
      <c r="K158" s="15"/>
      <c r="M158" s="1"/>
    </row>
    <row r="159" spans="1:13" ht="29.25" customHeight="1">
      <c r="I159" s="15"/>
      <c r="J159" s="15"/>
      <c r="K159" s="15"/>
      <c r="M159" s="1"/>
    </row>
    <row r="160" spans="1:13" ht="29.25" customHeight="1">
      <c r="I160" s="15"/>
      <c r="J160" s="15"/>
      <c r="K160" s="15"/>
      <c r="M160" s="1"/>
    </row>
    <row r="161" spans="9:13" ht="29.25" customHeight="1">
      <c r="I161" s="15"/>
      <c r="J161" s="15"/>
      <c r="K161" s="15"/>
      <c r="M161" s="1"/>
    </row>
    <row r="162" spans="9:13" ht="29.25" customHeight="1">
      <c r="I162" s="15"/>
      <c r="J162" s="15"/>
      <c r="K162" s="15"/>
      <c r="M162" s="1"/>
    </row>
    <row r="163" spans="9:13" ht="29.25" customHeight="1">
      <c r="I163" s="15"/>
      <c r="J163" s="15"/>
      <c r="K163" s="15"/>
      <c r="M163" s="1"/>
    </row>
    <row r="164" spans="9:13" ht="29.25" customHeight="1">
      <c r="I164" s="15"/>
      <c r="J164" s="15"/>
      <c r="K164" s="15"/>
      <c r="M164" s="1"/>
    </row>
    <row r="165" spans="9:13" ht="29.25" customHeight="1">
      <c r="I165" s="15"/>
      <c r="J165" s="15"/>
      <c r="K165" s="15"/>
      <c r="M165" s="1"/>
    </row>
    <row r="166" spans="9:13" ht="29.25" customHeight="1">
      <c r="I166" s="15"/>
      <c r="J166" s="15"/>
      <c r="K166" s="15"/>
      <c r="M166" s="1"/>
    </row>
    <row r="167" spans="9:13" ht="29.25" customHeight="1">
      <c r="I167" s="15"/>
      <c r="J167" s="15"/>
      <c r="K167" s="15"/>
      <c r="M167" s="1"/>
    </row>
    <row r="168" spans="9:13" ht="29.25" customHeight="1">
      <c r="I168" s="15"/>
      <c r="J168" s="15"/>
      <c r="K168" s="15"/>
      <c r="M168" s="1"/>
    </row>
    <row r="169" spans="9:13" ht="29.25" customHeight="1">
      <c r="I169" s="15"/>
      <c r="J169" s="15"/>
      <c r="K169" s="15"/>
      <c r="M169" s="1"/>
    </row>
    <row r="170" spans="9:13" ht="29.25" customHeight="1">
      <c r="I170" s="15"/>
      <c r="J170" s="15"/>
      <c r="K170" s="15"/>
      <c r="M170" s="1"/>
    </row>
    <row r="171" spans="9:13" ht="29.25" customHeight="1">
      <c r="I171" s="15"/>
      <c r="J171" s="15"/>
      <c r="K171" s="15"/>
      <c r="M171" s="1"/>
    </row>
    <row r="172" spans="9:13" ht="29.25" customHeight="1">
      <c r="I172" s="15"/>
      <c r="J172" s="15"/>
      <c r="K172" s="15"/>
      <c r="M172" s="1"/>
    </row>
    <row r="173" spans="9:13" ht="29.25" customHeight="1">
      <c r="I173" s="15"/>
      <c r="J173" s="15"/>
      <c r="K173" s="15"/>
      <c r="M173" s="1"/>
    </row>
    <row r="174" spans="9:13" ht="29.25" customHeight="1">
      <c r="I174" s="15"/>
      <c r="J174" s="15"/>
      <c r="K174" s="15"/>
      <c r="M174" s="1"/>
    </row>
    <row r="175" spans="9:13" ht="29.25" customHeight="1">
      <c r="I175" s="15"/>
      <c r="J175" s="15"/>
      <c r="K175" s="15"/>
      <c r="M175" s="1"/>
    </row>
    <row r="176" spans="9:13" ht="29.25" customHeight="1">
      <c r="I176" s="15"/>
      <c r="J176" s="15"/>
      <c r="K176" s="15"/>
      <c r="M176" s="1"/>
    </row>
    <row r="177" spans="9:13" ht="29.25" customHeight="1">
      <c r="I177" s="15"/>
      <c r="J177" s="15"/>
      <c r="K177" s="15"/>
      <c r="M177" s="1"/>
    </row>
    <row r="178" spans="9:13" ht="29.25" customHeight="1">
      <c r="I178" s="15"/>
      <c r="J178" s="15"/>
      <c r="K178" s="15"/>
      <c r="M178" s="1"/>
    </row>
    <row r="179" spans="9:13" ht="29.25" customHeight="1">
      <c r="I179" s="15"/>
      <c r="J179" s="15"/>
      <c r="K179" s="15"/>
      <c r="M179" s="1"/>
    </row>
    <row r="180" spans="9:13" ht="29.25" customHeight="1">
      <c r="I180" s="15"/>
      <c r="J180" s="15"/>
      <c r="K180" s="15"/>
      <c r="M180" s="1"/>
    </row>
    <row r="181" spans="9:13" ht="29.25" customHeight="1">
      <c r="I181" s="15"/>
      <c r="J181" s="15"/>
      <c r="K181" s="15"/>
      <c r="M181" s="1"/>
    </row>
    <row r="182" spans="9:13" ht="29.25" customHeight="1">
      <c r="I182" s="15"/>
      <c r="J182" s="15"/>
      <c r="K182" s="15"/>
      <c r="M182" s="1"/>
    </row>
    <row r="183" spans="9:13" ht="29.25" customHeight="1">
      <c r="I183" s="15"/>
      <c r="J183" s="15"/>
      <c r="K183" s="15"/>
      <c r="M183" s="1"/>
    </row>
    <row r="184" spans="9:13" ht="29.25" customHeight="1">
      <c r="I184" s="15"/>
      <c r="J184" s="15"/>
      <c r="K184" s="15"/>
      <c r="M184" s="1"/>
    </row>
    <row r="185" spans="9:13" ht="29.25" customHeight="1">
      <c r="I185" s="15"/>
      <c r="J185" s="15"/>
      <c r="K185" s="15"/>
      <c r="M185" s="1"/>
    </row>
    <row r="186" spans="9:13" ht="29.25" customHeight="1">
      <c r="I186" s="15"/>
      <c r="J186" s="15"/>
      <c r="K186" s="15"/>
      <c r="M186" s="1"/>
    </row>
    <row r="187" spans="9:13" ht="29.25" customHeight="1">
      <c r="I187" s="15"/>
      <c r="J187" s="15"/>
      <c r="K187" s="15"/>
      <c r="M187" s="1"/>
    </row>
    <row r="188" spans="9:13" ht="29.25" customHeight="1">
      <c r="I188" s="15"/>
      <c r="J188" s="15"/>
      <c r="K188" s="15"/>
      <c r="M188" s="1"/>
    </row>
    <row r="189" spans="9:13" ht="29.25" customHeight="1">
      <c r="I189" s="15"/>
      <c r="J189" s="15"/>
      <c r="K189" s="15"/>
      <c r="M189" s="1"/>
    </row>
    <row r="190" spans="9:13" ht="29.25" customHeight="1">
      <c r="I190" s="15"/>
      <c r="J190" s="15"/>
      <c r="K190" s="15"/>
      <c r="M190" s="1"/>
    </row>
    <row r="191" spans="9:13" ht="29.25" customHeight="1">
      <c r="I191" s="15"/>
      <c r="J191" s="15"/>
      <c r="K191" s="15"/>
      <c r="M191" s="1"/>
    </row>
    <row r="192" spans="9:13" ht="29.25" customHeight="1">
      <c r="I192" s="15"/>
      <c r="J192" s="15"/>
      <c r="K192" s="15"/>
      <c r="M192" s="1"/>
    </row>
    <row r="193" spans="9:13" ht="29.25" customHeight="1">
      <c r="I193" s="15"/>
      <c r="J193" s="15"/>
      <c r="K193" s="15"/>
      <c r="M193" s="1"/>
    </row>
    <row r="194" spans="9:13" ht="29.25" customHeight="1">
      <c r="I194" s="15"/>
      <c r="J194" s="15"/>
      <c r="K194" s="15"/>
      <c r="M194" s="1"/>
    </row>
    <row r="195" spans="9:13" ht="29.25" customHeight="1">
      <c r="I195" s="15"/>
      <c r="J195" s="15"/>
      <c r="K195" s="15"/>
      <c r="M195" s="1"/>
    </row>
    <row r="196" spans="9:13" ht="29.25" customHeight="1">
      <c r="I196" s="15"/>
      <c r="J196" s="15"/>
      <c r="K196" s="15"/>
      <c r="M196" s="1"/>
    </row>
    <row r="197" spans="9:13" ht="29.25" customHeight="1">
      <c r="I197" s="15"/>
      <c r="J197" s="15"/>
      <c r="K197" s="15"/>
      <c r="M197" s="1"/>
    </row>
    <row r="198" spans="9:13" ht="29.25" customHeight="1">
      <c r="I198" s="15"/>
      <c r="J198" s="15"/>
      <c r="K198" s="15"/>
      <c r="M198" s="1"/>
    </row>
    <row r="199" spans="9:13" ht="29.25" customHeight="1">
      <c r="I199" s="15"/>
      <c r="J199" s="15"/>
      <c r="K199" s="15"/>
      <c r="M199" s="1"/>
    </row>
    <row r="200" spans="9:13" ht="29.25" customHeight="1">
      <c r="I200" s="15"/>
      <c r="J200" s="15"/>
      <c r="K200" s="15"/>
      <c r="M200" s="1"/>
    </row>
    <row r="201" spans="9:13" ht="29.25" customHeight="1">
      <c r="I201" s="15"/>
      <c r="J201" s="15"/>
      <c r="K201" s="15"/>
      <c r="M201" s="1"/>
    </row>
    <row r="202" spans="9:13" ht="29.25" customHeight="1">
      <c r="I202" s="15"/>
      <c r="J202" s="15"/>
      <c r="K202" s="15"/>
      <c r="M202" s="1"/>
    </row>
    <row r="203" spans="9:13" ht="29.25" customHeight="1">
      <c r="I203" s="15"/>
      <c r="J203" s="15"/>
      <c r="K203" s="15"/>
      <c r="M203" s="1"/>
    </row>
    <row r="204" spans="9:13" ht="29.25" customHeight="1">
      <c r="I204" s="15"/>
      <c r="J204" s="15"/>
      <c r="K204" s="15"/>
      <c r="M204" s="1"/>
    </row>
    <row r="205" spans="9:13" ht="29.25" customHeight="1">
      <c r="I205" s="15"/>
      <c r="J205" s="15"/>
      <c r="K205" s="15"/>
      <c r="M205" s="1"/>
    </row>
    <row r="206" spans="9:13" ht="29.25" customHeight="1">
      <c r="I206" s="15"/>
      <c r="J206" s="15"/>
      <c r="K206" s="15"/>
      <c r="M206" s="1"/>
    </row>
    <row r="207" spans="9:13" ht="29.25" customHeight="1">
      <c r="I207" s="15"/>
      <c r="J207" s="15"/>
      <c r="K207" s="15"/>
      <c r="M207" s="1"/>
    </row>
    <row r="208" spans="9:13" ht="29.25" customHeight="1">
      <c r="I208" s="15"/>
      <c r="J208" s="15"/>
      <c r="K208" s="15"/>
      <c r="M208" s="1"/>
    </row>
    <row r="209" spans="9:13" ht="29.25" customHeight="1">
      <c r="I209" s="15"/>
      <c r="J209" s="15"/>
      <c r="K209" s="15"/>
      <c r="M209" s="1"/>
    </row>
    <row r="210" spans="9:13" ht="29.25" customHeight="1">
      <c r="I210" s="15"/>
      <c r="J210" s="15"/>
      <c r="K210" s="15"/>
      <c r="M210" s="1"/>
    </row>
    <row r="211" spans="9:13" ht="29.25" customHeight="1">
      <c r="I211" s="15"/>
      <c r="J211" s="15"/>
      <c r="K211" s="15"/>
      <c r="M211" s="1"/>
    </row>
    <row r="212" spans="9:13" ht="29.25" customHeight="1">
      <c r="I212" s="15"/>
      <c r="J212" s="15"/>
      <c r="K212" s="15"/>
      <c r="M212" s="1"/>
    </row>
    <row r="213" spans="9:13" ht="29.25" customHeight="1">
      <c r="I213" s="15"/>
      <c r="J213" s="15"/>
      <c r="K213" s="15"/>
      <c r="M213" s="1"/>
    </row>
    <row r="214" spans="9:13" ht="29.25" customHeight="1">
      <c r="I214" s="15"/>
      <c r="J214" s="15"/>
      <c r="K214" s="15"/>
      <c r="M214" s="1"/>
    </row>
    <row r="215" spans="9:13" ht="29.25" customHeight="1">
      <c r="I215" s="15"/>
      <c r="J215" s="15"/>
      <c r="K215" s="15"/>
      <c r="M215" s="1"/>
    </row>
    <row r="216" spans="9:13" ht="29.25" customHeight="1">
      <c r="I216" s="15"/>
      <c r="J216" s="15"/>
      <c r="K216" s="15"/>
      <c r="M216" s="1"/>
    </row>
    <row r="217" spans="9:13" ht="29.25" customHeight="1">
      <c r="I217" s="15"/>
      <c r="J217" s="15"/>
      <c r="K217" s="15"/>
      <c r="M217" s="1"/>
    </row>
    <row r="218" spans="9:13" ht="29.25" customHeight="1">
      <c r="I218" s="15"/>
      <c r="J218" s="15"/>
      <c r="K218" s="15"/>
      <c r="M218" s="1"/>
    </row>
    <row r="219" spans="9:13" ht="29.25" customHeight="1">
      <c r="I219" s="15"/>
      <c r="J219" s="15"/>
      <c r="K219" s="15"/>
      <c r="M219" s="1"/>
    </row>
    <row r="220" spans="9:13" ht="29.25" customHeight="1">
      <c r="I220" s="15"/>
      <c r="J220" s="15"/>
      <c r="K220" s="15"/>
      <c r="M220" s="1"/>
    </row>
    <row r="221" spans="9:13" ht="29.25" customHeight="1">
      <c r="I221" s="15"/>
      <c r="J221" s="15"/>
      <c r="K221" s="15"/>
      <c r="M221" s="1"/>
    </row>
    <row r="222" spans="9:13" ht="29.25" customHeight="1">
      <c r="I222" s="15"/>
      <c r="J222" s="15"/>
      <c r="K222" s="15"/>
      <c r="M222" s="1"/>
    </row>
    <row r="223" spans="9:13" ht="29.25" customHeight="1">
      <c r="I223" s="15"/>
      <c r="J223" s="15"/>
      <c r="K223" s="15"/>
      <c r="M223" s="1"/>
    </row>
    <row r="224" spans="9:13" ht="29.25" customHeight="1">
      <c r="I224" s="15"/>
      <c r="J224" s="15"/>
      <c r="K224" s="15"/>
      <c r="M224" s="1"/>
    </row>
    <row r="225" spans="9:13" ht="29.25" customHeight="1">
      <c r="I225" s="15"/>
      <c r="J225" s="15"/>
      <c r="K225" s="15"/>
      <c r="M225" s="1"/>
    </row>
    <row r="226" spans="9:13" ht="29.25" customHeight="1">
      <c r="I226" s="15"/>
      <c r="J226" s="15"/>
      <c r="K226" s="15"/>
      <c r="M226" s="1"/>
    </row>
    <row r="227" spans="9:13" ht="29.25" customHeight="1">
      <c r="I227" s="15"/>
      <c r="J227" s="15"/>
      <c r="K227" s="15"/>
      <c r="M227" s="1"/>
    </row>
    <row r="228" spans="9:13" ht="29.25" customHeight="1">
      <c r="I228" s="15"/>
      <c r="J228" s="15"/>
      <c r="K228" s="15"/>
      <c r="M228" s="1"/>
    </row>
    <row r="229" spans="9:13" ht="29.25" customHeight="1">
      <c r="I229" s="15"/>
      <c r="J229" s="15"/>
      <c r="K229" s="15"/>
      <c r="M229" s="1"/>
    </row>
    <row r="230" spans="9:13" ht="29.25" customHeight="1">
      <c r="I230" s="15"/>
      <c r="J230" s="15"/>
      <c r="K230" s="15"/>
      <c r="M230" s="1"/>
    </row>
    <row r="231" spans="9:13" ht="29.25" customHeight="1">
      <c r="I231" s="15"/>
      <c r="J231" s="15"/>
      <c r="K231" s="15"/>
      <c r="M231" s="1"/>
    </row>
    <row r="232" spans="9:13" ht="29.25" customHeight="1">
      <c r="I232" s="15"/>
      <c r="J232" s="15"/>
      <c r="K232" s="15"/>
      <c r="M232" s="1"/>
    </row>
    <row r="233" spans="9:13" ht="29.25" customHeight="1">
      <c r="I233" s="15"/>
      <c r="J233" s="15"/>
      <c r="K233" s="15"/>
      <c r="M233" s="1"/>
    </row>
    <row r="234" spans="9:13" ht="29.25" customHeight="1">
      <c r="I234" s="15"/>
      <c r="J234" s="15"/>
      <c r="K234" s="15"/>
      <c r="M234" s="1"/>
    </row>
    <row r="235" spans="9:13" ht="29.25" customHeight="1">
      <c r="I235" s="15"/>
      <c r="J235" s="15"/>
      <c r="K235" s="15"/>
      <c r="M235" s="1"/>
    </row>
    <row r="236" spans="9:13" ht="29.25" customHeight="1">
      <c r="I236" s="15"/>
      <c r="J236" s="15"/>
      <c r="K236" s="15"/>
      <c r="M236" s="1"/>
    </row>
    <row r="237" spans="9:13" ht="29.25" customHeight="1">
      <c r="I237" s="15"/>
      <c r="J237" s="15"/>
      <c r="K237" s="15"/>
      <c r="M237" s="1"/>
    </row>
    <row r="238" spans="9:13" ht="29.25" customHeight="1">
      <c r="I238" s="15"/>
      <c r="J238" s="15"/>
      <c r="K238" s="15"/>
      <c r="M238" s="1"/>
    </row>
    <row r="239" spans="9:13" ht="29.25" customHeight="1">
      <c r="I239" s="15"/>
      <c r="J239" s="15"/>
      <c r="K239" s="15"/>
      <c r="M239" s="1"/>
    </row>
    <row r="240" spans="9:13" ht="29.25" customHeight="1">
      <c r="I240" s="15"/>
      <c r="J240" s="15"/>
      <c r="K240" s="15"/>
      <c r="M240" s="1"/>
    </row>
    <row r="241" spans="9:13" ht="29.25" customHeight="1">
      <c r="I241" s="15"/>
      <c r="J241" s="15"/>
      <c r="K241" s="15"/>
      <c r="M241" s="1"/>
    </row>
    <row r="242" spans="9:13" ht="29.25" customHeight="1">
      <c r="I242" s="15"/>
      <c r="J242" s="15"/>
      <c r="K242" s="15"/>
      <c r="M242" s="1"/>
    </row>
    <row r="243" spans="9:13" ht="29.25" customHeight="1">
      <c r="I243" s="15"/>
      <c r="J243" s="15"/>
      <c r="K243" s="15"/>
      <c r="M243" s="1"/>
    </row>
    <row r="244" spans="9:13" ht="29.25" customHeight="1">
      <c r="I244" s="15"/>
      <c r="J244" s="15"/>
      <c r="K244" s="15"/>
      <c r="M244" s="1"/>
    </row>
    <row r="245" spans="9:13" ht="29.25" customHeight="1">
      <c r="I245" s="15"/>
      <c r="J245" s="15"/>
      <c r="K245" s="15"/>
      <c r="M245" s="1"/>
    </row>
    <row r="246" spans="9:13" ht="29.25" customHeight="1">
      <c r="I246" s="15"/>
      <c r="J246" s="15"/>
      <c r="K246" s="15"/>
      <c r="M246" s="1"/>
    </row>
    <row r="247" spans="9:13" ht="29.25" customHeight="1">
      <c r="I247" s="15"/>
      <c r="J247" s="15"/>
      <c r="K247" s="15"/>
      <c r="M247" s="1"/>
    </row>
    <row r="248" spans="9:13" ht="29.25" customHeight="1">
      <c r="I248" s="15"/>
      <c r="J248" s="15"/>
      <c r="K248" s="15"/>
      <c r="M248" s="1"/>
    </row>
    <row r="249" spans="9:13" ht="29.25" customHeight="1">
      <c r="I249" s="15"/>
      <c r="J249" s="15"/>
      <c r="K249" s="15"/>
      <c r="M249" s="1"/>
    </row>
    <row r="250" spans="9:13" ht="29.25" customHeight="1">
      <c r="I250" s="15"/>
      <c r="J250" s="15"/>
      <c r="K250" s="15"/>
      <c r="M250" s="1"/>
    </row>
    <row r="251" spans="9:13" ht="29.25" customHeight="1">
      <c r="I251" s="15"/>
      <c r="J251" s="15"/>
      <c r="K251" s="15"/>
      <c r="M251" s="1"/>
    </row>
    <row r="252" spans="9:13" ht="29.25" customHeight="1">
      <c r="I252" s="15"/>
      <c r="J252" s="15"/>
      <c r="K252" s="15"/>
      <c r="M252" s="1"/>
    </row>
    <row r="253" spans="9:13" ht="29.25" customHeight="1">
      <c r="I253" s="15"/>
      <c r="J253" s="15"/>
      <c r="K253" s="15"/>
      <c r="M253" s="1"/>
    </row>
    <row r="254" spans="9:13" ht="29.25" customHeight="1">
      <c r="I254" s="15"/>
      <c r="J254" s="15"/>
      <c r="K254" s="15"/>
      <c r="M254" s="1"/>
    </row>
    <row r="255" spans="9:13" ht="29.25" customHeight="1">
      <c r="I255" s="15"/>
      <c r="J255" s="15"/>
      <c r="K255" s="15"/>
      <c r="M255" s="1"/>
    </row>
    <row r="256" spans="9:13" ht="29.25" customHeight="1">
      <c r="I256" s="15"/>
      <c r="J256" s="15"/>
      <c r="K256" s="15"/>
      <c r="M256" s="1"/>
    </row>
    <row r="257" spans="9:13" ht="29.25" customHeight="1">
      <c r="I257" s="15"/>
      <c r="J257" s="15"/>
      <c r="K257" s="15"/>
      <c r="M257" s="1"/>
    </row>
    <row r="258" spans="9:13" ht="29.25" customHeight="1">
      <c r="I258" s="15"/>
      <c r="J258" s="15"/>
      <c r="K258" s="15"/>
      <c r="M258" s="1"/>
    </row>
    <row r="259" spans="9:13" ht="29.25" customHeight="1">
      <c r="I259" s="15"/>
      <c r="J259" s="15"/>
      <c r="K259" s="15"/>
      <c r="M259" s="1"/>
    </row>
    <row r="260" spans="9:13" ht="29.25" customHeight="1">
      <c r="I260" s="15"/>
      <c r="J260" s="15"/>
      <c r="K260" s="15"/>
      <c r="M260" s="1"/>
    </row>
    <row r="261" spans="9:13" ht="29.25" customHeight="1">
      <c r="I261" s="15"/>
      <c r="J261" s="15"/>
      <c r="K261" s="15"/>
      <c r="M261" s="1"/>
    </row>
    <row r="262" spans="9:13" ht="29.25" customHeight="1">
      <c r="I262" s="15"/>
      <c r="J262" s="15"/>
      <c r="K262" s="15"/>
      <c r="M262" s="1"/>
    </row>
    <row r="263" spans="9:13" ht="29.25" customHeight="1">
      <c r="I263" s="15"/>
      <c r="J263" s="15"/>
      <c r="K263" s="15"/>
      <c r="M263" s="1"/>
    </row>
    <row r="264" spans="9:13" ht="29.25" customHeight="1">
      <c r="I264" s="15"/>
      <c r="J264" s="15"/>
      <c r="K264" s="15"/>
      <c r="M264" s="1"/>
    </row>
    <row r="265" spans="9:13" ht="29.25" customHeight="1">
      <c r="I265" s="15"/>
      <c r="J265" s="15"/>
      <c r="K265" s="15"/>
      <c r="M265" s="1"/>
    </row>
    <row r="266" spans="9:13" ht="29.25" customHeight="1">
      <c r="I266" s="15"/>
      <c r="J266" s="15"/>
      <c r="K266" s="15"/>
      <c r="M266" s="1"/>
    </row>
    <row r="267" spans="9:13" ht="29.25" customHeight="1">
      <c r="I267" s="15"/>
      <c r="J267" s="15"/>
      <c r="K267" s="15"/>
      <c r="M267" s="1"/>
    </row>
    <row r="268" spans="9:13" ht="29.25" customHeight="1">
      <c r="I268" s="15"/>
      <c r="J268" s="15"/>
      <c r="K268" s="15"/>
      <c r="M268" s="1"/>
    </row>
    <row r="269" spans="9:13" ht="29.25" customHeight="1">
      <c r="I269" s="15"/>
      <c r="J269" s="15"/>
      <c r="K269" s="15"/>
      <c r="M269" s="1"/>
    </row>
    <row r="270" spans="9:13" ht="29.25" customHeight="1">
      <c r="I270" s="15"/>
      <c r="J270" s="15"/>
      <c r="K270" s="15"/>
      <c r="M270" s="1"/>
    </row>
    <row r="271" spans="9:13" ht="29.25" customHeight="1">
      <c r="I271" s="15"/>
      <c r="J271" s="15"/>
      <c r="K271" s="15"/>
      <c r="M271" s="1"/>
    </row>
    <row r="272" spans="9:13" ht="29.25" customHeight="1">
      <c r="I272" s="15"/>
      <c r="J272" s="15"/>
      <c r="K272" s="15"/>
      <c r="M272" s="1"/>
    </row>
    <row r="273" spans="9:13" ht="29.25" customHeight="1">
      <c r="I273" s="15"/>
      <c r="J273" s="15"/>
      <c r="K273" s="15"/>
      <c r="M273" s="1"/>
    </row>
    <row r="274" spans="9:13" ht="29.25" customHeight="1">
      <c r="I274" s="15"/>
      <c r="J274" s="15"/>
      <c r="K274" s="15"/>
      <c r="M274" s="1"/>
    </row>
    <row r="275" spans="9:13" ht="29.25" customHeight="1">
      <c r="I275" s="15"/>
      <c r="J275" s="15"/>
      <c r="K275" s="15"/>
      <c r="M275" s="1"/>
    </row>
    <row r="276" spans="9:13" ht="29.25" customHeight="1">
      <c r="I276" s="15"/>
      <c r="J276" s="15"/>
      <c r="K276" s="15"/>
      <c r="M276" s="1"/>
    </row>
    <row r="277" spans="9:13" ht="29.25" customHeight="1">
      <c r="I277" s="15"/>
      <c r="J277" s="15"/>
      <c r="K277" s="15"/>
      <c r="M277" s="1"/>
    </row>
    <row r="278" spans="9:13" ht="29.25" customHeight="1">
      <c r="I278" s="15"/>
      <c r="J278" s="15"/>
      <c r="K278" s="15"/>
      <c r="M278" s="1"/>
    </row>
    <row r="279" spans="9:13" ht="29.25" customHeight="1">
      <c r="I279" s="15"/>
      <c r="J279" s="15"/>
      <c r="K279" s="15"/>
      <c r="M279" s="1"/>
    </row>
    <row r="280" spans="9:13" ht="29.25" customHeight="1">
      <c r="I280" s="15"/>
      <c r="J280" s="15"/>
      <c r="K280" s="15"/>
      <c r="M280" s="1"/>
    </row>
    <row r="281" spans="9:13" ht="29.25" customHeight="1">
      <c r="I281" s="15"/>
      <c r="J281" s="15"/>
      <c r="K281" s="15"/>
      <c r="M281" s="1"/>
    </row>
    <row r="282" spans="9:13" ht="29.25" customHeight="1">
      <c r="I282" s="15"/>
      <c r="J282" s="15"/>
      <c r="K282" s="15"/>
      <c r="M282" s="1"/>
    </row>
    <row r="283" spans="9:13" ht="29.25" customHeight="1">
      <c r="I283" s="15"/>
      <c r="J283" s="15"/>
      <c r="K283" s="15"/>
      <c r="M283" s="1"/>
    </row>
    <row r="284" spans="9:13" ht="29.25" customHeight="1">
      <c r="I284" s="15"/>
      <c r="J284" s="15"/>
      <c r="K284" s="15"/>
      <c r="M284" s="1"/>
    </row>
    <row r="285" spans="9:13" ht="29.25" customHeight="1">
      <c r="I285" s="15"/>
      <c r="J285" s="15"/>
      <c r="K285" s="15"/>
      <c r="M285" s="1"/>
    </row>
    <row r="286" spans="9:13" ht="29.25" customHeight="1">
      <c r="I286" s="15"/>
      <c r="J286" s="15"/>
      <c r="K286" s="15"/>
      <c r="M286" s="1"/>
    </row>
    <row r="287" spans="9:13" ht="29.25" customHeight="1">
      <c r="I287" s="15"/>
      <c r="J287" s="15"/>
      <c r="K287" s="15"/>
      <c r="M287" s="1"/>
    </row>
    <row r="288" spans="9:13" ht="29.25" customHeight="1">
      <c r="I288" s="15"/>
      <c r="J288" s="15"/>
      <c r="K288" s="15"/>
      <c r="M288" s="1"/>
    </row>
    <row r="289" spans="9:13" ht="29.25" customHeight="1">
      <c r="I289" s="15"/>
      <c r="J289" s="15"/>
      <c r="K289" s="15"/>
      <c r="M289" s="1"/>
    </row>
    <row r="290" spans="9:13" ht="29.25" customHeight="1">
      <c r="I290" s="15"/>
      <c r="J290" s="15"/>
      <c r="K290" s="15"/>
      <c r="M290" s="1"/>
    </row>
    <row r="291" spans="9:13" ht="29.25" customHeight="1">
      <c r="I291" s="15"/>
      <c r="J291" s="15"/>
      <c r="K291" s="15"/>
      <c r="M291" s="1"/>
    </row>
    <row r="292" spans="9:13" ht="29.25" customHeight="1">
      <c r="I292" s="15"/>
      <c r="J292" s="15"/>
      <c r="K292" s="15"/>
      <c r="M292" s="1"/>
    </row>
    <row r="293" spans="9:13" ht="29.25" customHeight="1">
      <c r="I293" s="15"/>
      <c r="J293" s="15"/>
      <c r="K293" s="15"/>
      <c r="M293" s="1"/>
    </row>
    <row r="294" spans="9:13" ht="29.25" customHeight="1">
      <c r="I294" s="15"/>
      <c r="J294" s="15"/>
      <c r="K294" s="15"/>
      <c r="M294" s="1"/>
    </row>
    <row r="295" spans="9:13" ht="29.25" customHeight="1">
      <c r="I295" s="15"/>
      <c r="J295" s="15"/>
      <c r="K295" s="15"/>
      <c r="M295" s="1"/>
    </row>
    <row r="296" spans="9:13" ht="29.25" customHeight="1">
      <c r="I296" s="15"/>
      <c r="J296" s="15"/>
      <c r="K296" s="15"/>
      <c r="M296" s="1"/>
    </row>
    <row r="297" spans="9:13" ht="29.25" customHeight="1">
      <c r="I297" s="15"/>
      <c r="J297" s="15"/>
      <c r="K297" s="15"/>
      <c r="M297" s="1"/>
    </row>
    <row r="298" spans="9:13" ht="29.25" customHeight="1">
      <c r="I298" s="15"/>
      <c r="J298" s="15"/>
      <c r="K298" s="15"/>
      <c r="M298" s="1"/>
    </row>
    <row r="299" spans="9:13" ht="29.25" customHeight="1">
      <c r="I299" s="15"/>
      <c r="J299" s="15"/>
      <c r="K299" s="15"/>
      <c r="M299" s="1"/>
    </row>
    <row r="300" spans="9:13" ht="29.25" customHeight="1">
      <c r="I300" s="15"/>
      <c r="J300" s="15"/>
      <c r="K300" s="15"/>
      <c r="M300" s="1"/>
    </row>
    <row r="301" spans="9:13" ht="29.25" customHeight="1">
      <c r="I301" s="15"/>
      <c r="J301" s="15"/>
      <c r="K301" s="15"/>
      <c r="M301" s="1"/>
    </row>
    <row r="302" spans="9:13" ht="29.25" customHeight="1">
      <c r="I302" s="15"/>
      <c r="J302" s="15"/>
      <c r="K302" s="15"/>
      <c r="M302" s="1"/>
    </row>
    <row r="303" spans="9:13" ht="29.25" customHeight="1">
      <c r="I303" s="15"/>
      <c r="J303" s="15"/>
      <c r="K303" s="15"/>
      <c r="M303" s="1"/>
    </row>
    <row r="304" spans="9:13" ht="29.25" customHeight="1">
      <c r="I304" s="15"/>
      <c r="J304" s="15"/>
      <c r="K304" s="15"/>
      <c r="M304" s="1"/>
    </row>
    <row r="305" spans="9:13" ht="29.25" customHeight="1">
      <c r="I305" s="15"/>
      <c r="J305" s="15"/>
      <c r="K305" s="15"/>
      <c r="M305" s="1"/>
    </row>
    <row r="306" spans="9:13" ht="29.25" customHeight="1">
      <c r="I306" s="15"/>
      <c r="J306" s="15"/>
      <c r="K306" s="15"/>
      <c r="M306" s="1"/>
    </row>
    <row r="307" spans="9:13" ht="29.25" customHeight="1">
      <c r="I307" s="15"/>
      <c r="J307" s="15"/>
      <c r="K307" s="15"/>
      <c r="M307" s="1"/>
    </row>
    <row r="308" spans="9:13" ht="29.25" customHeight="1">
      <c r="I308" s="15"/>
      <c r="J308" s="15"/>
      <c r="K308" s="15"/>
      <c r="M308" s="1"/>
    </row>
    <row r="309" spans="9:13" ht="29.25" customHeight="1">
      <c r="I309" s="15"/>
      <c r="J309" s="15"/>
      <c r="K309" s="15"/>
      <c r="M309" s="1"/>
    </row>
    <row r="310" spans="9:13" ht="29.25" customHeight="1">
      <c r="I310" s="15"/>
      <c r="J310" s="15"/>
      <c r="K310" s="15"/>
      <c r="M310" s="1"/>
    </row>
    <row r="311" spans="9:13" ht="29.25" customHeight="1">
      <c r="I311" s="15"/>
      <c r="J311" s="15"/>
      <c r="K311" s="15"/>
      <c r="M311" s="1"/>
    </row>
    <row r="312" spans="9:13" ht="29.25" customHeight="1">
      <c r="I312" s="15"/>
      <c r="J312" s="15"/>
      <c r="K312" s="15"/>
      <c r="M312" s="1"/>
    </row>
    <row r="313" spans="9:13" ht="29.25" customHeight="1">
      <c r="I313" s="15"/>
      <c r="J313" s="15"/>
      <c r="K313" s="15"/>
      <c r="M313" s="1"/>
    </row>
    <row r="314" spans="9:13" ht="29.25" customHeight="1">
      <c r="I314" s="15"/>
      <c r="J314" s="15"/>
      <c r="K314" s="15"/>
      <c r="M314" s="1"/>
    </row>
    <row r="315" spans="9:13" ht="29.25" customHeight="1">
      <c r="I315" s="15"/>
      <c r="J315" s="15"/>
      <c r="K315" s="15"/>
      <c r="M315" s="1"/>
    </row>
    <row r="316" spans="9:13" ht="29.25" customHeight="1">
      <c r="I316" s="15"/>
      <c r="J316" s="15"/>
      <c r="K316" s="15"/>
      <c r="M316" s="1"/>
    </row>
    <row r="317" spans="9:13" ht="29.25" customHeight="1">
      <c r="I317" s="15"/>
      <c r="J317" s="15"/>
      <c r="K317" s="15"/>
      <c r="M317" s="1"/>
    </row>
    <row r="318" spans="9:13" ht="29.25" customHeight="1">
      <c r="I318" s="15"/>
      <c r="J318" s="15"/>
      <c r="K318" s="15"/>
      <c r="M318" s="1"/>
    </row>
    <row r="319" spans="9:13" ht="29.25" customHeight="1">
      <c r="I319" s="15"/>
      <c r="J319" s="15"/>
      <c r="K319" s="15"/>
      <c r="M319" s="1"/>
    </row>
    <row r="320" spans="9:13" ht="29.25" customHeight="1">
      <c r="I320" s="15"/>
      <c r="J320" s="15"/>
      <c r="K320" s="15"/>
      <c r="M320" s="1"/>
    </row>
    <row r="321" spans="9:13" ht="29.25" customHeight="1">
      <c r="I321" s="15"/>
      <c r="J321" s="15"/>
      <c r="K321" s="15"/>
      <c r="M321" s="1"/>
    </row>
    <row r="322" spans="9:13" ht="29.25" customHeight="1">
      <c r="I322" s="15"/>
      <c r="J322" s="15"/>
      <c r="K322" s="15"/>
      <c r="M322" s="1"/>
    </row>
    <row r="323" spans="9:13" ht="29.25" customHeight="1">
      <c r="I323" s="15"/>
      <c r="J323" s="15"/>
      <c r="K323" s="15"/>
      <c r="M323" s="1"/>
    </row>
    <row r="324" spans="9:13" ht="29.25" customHeight="1">
      <c r="I324" s="15"/>
      <c r="J324" s="15"/>
      <c r="K324" s="15"/>
      <c r="M324" s="1"/>
    </row>
    <row r="325" spans="9:13" ht="29.25" customHeight="1">
      <c r="I325" s="15"/>
      <c r="J325" s="15"/>
      <c r="K325" s="15"/>
      <c r="M325" s="1"/>
    </row>
    <row r="326" spans="9:13" ht="29.25" customHeight="1">
      <c r="I326" s="15"/>
      <c r="J326" s="15"/>
      <c r="K326" s="15"/>
      <c r="M326" s="1"/>
    </row>
    <row r="327" spans="9:13" ht="29.25" customHeight="1">
      <c r="I327" s="15"/>
      <c r="J327" s="15"/>
      <c r="K327" s="15"/>
      <c r="M327" s="1"/>
    </row>
    <row r="328" spans="9:13" ht="29.25" customHeight="1">
      <c r="I328" s="15"/>
      <c r="J328" s="15"/>
      <c r="K328" s="15"/>
      <c r="M328" s="1"/>
    </row>
    <row r="329" spans="9:13" ht="29.25" customHeight="1">
      <c r="I329" s="15"/>
      <c r="J329" s="15"/>
      <c r="K329" s="15"/>
      <c r="M329" s="1"/>
    </row>
    <row r="330" spans="9:13" ht="29.25" customHeight="1">
      <c r="I330" s="15"/>
      <c r="J330" s="15"/>
      <c r="K330" s="15"/>
      <c r="M330" s="1"/>
    </row>
    <row r="331" spans="9:13" ht="29.25" customHeight="1">
      <c r="I331" s="15"/>
      <c r="J331" s="15"/>
      <c r="K331" s="15"/>
      <c r="M331" s="1"/>
    </row>
    <row r="332" spans="9:13" ht="29.25" customHeight="1">
      <c r="I332" s="15"/>
      <c r="J332" s="15"/>
      <c r="K332" s="15"/>
      <c r="M332" s="1"/>
    </row>
    <row r="333" spans="9:13" ht="29.25" customHeight="1">
      <c r="I333" s="15"/>
      <c r="J333" s="15"/>
      <c r="K333" s="15"/>
      <c r="M333" s="1"/>
    </row>
    <row r="334" spans="9:13" ht="29.25" customHeight="1">
      <c r="I334" s="15"/>
      <c r="J334" s="15"/>
      <c r="K334" s="15"/>
      <c r="M334" s="1"/>
    </row>
    <row r="335" spans="9:13" ht="29.25" customHeight="1">
      <c r="I335" s="15"/>
      <c r="J335" s="15"/>
      <c r="K335" s="15"/>
      <c r="M335" s="1"/>
    </row>
    <row r="336" spans="9:13" ht="29.25" customHeight="1">
      <c r="I336" s="15"/>
      <c r="J336" s="15"/>
      <c r="K336" s="15"/>
      <c r="M336" s="1"/>
    </row>
    <row r="337" spans="9:13" ht="29.25" customHeight="1">
      <c r="I337" s="15"/>
      <c r="J337" s="15"/>
      <c r="K337" s="15"/>
      <c r="M337" s="1"/>
    </row>
    <row r="338" spans="9:13" ht="29.25" customHeight="1">
      <c r="I338" s="15"/>
      <c r="J338" s="15"/>
      <c r="K338" s="15"/>
      <c r="M338" s="1"/>
    </row>
    <row r="339" spans="9:13" ht="29.25" customHeight="1">
      <c r="I339" s="15"/>
      <c r="J339" s="15"/>
      <c r="K339" s="15"/>
      <c r="M339" s="1"/>
    </row>
    <row r="340" spans="9:13" ht="29.25" customHeight="1">
      <c r="I340" s="15"/>
      <c r="J340" s="15"/>
      <c r="K340" s="15"/>
      <c r="M340" s="1"/>
    </row>
    <row r="341" spans="9:13" ht="29.25" customHeight="1">
      <c r="I341" s="15"/>
      <c r="J341" s="15"/>
      <c r="K341" s="15"/>
      <c r="M341" s="1"/>
    </row>
    <row r="342" spans="9:13" ht="29.25" customHeight="1">
      <c r="I342" s="15"/>
      <c r="J342" s="15"/>
      <c r="K342" s="15"/>
      <c r="M342" s="1"/>
    </row>
    <row r="343" spans="9:13" ht="29.25" customHeight="1">
      <c r="I343" s="15"/>
      <c r="J343" s="15"/>
      <c r="K343" s="15"/>
      <c r="M343" s="1"/>
    </row>
    <row r="344" spans="9:13" ht="29.25" customHeight="1">
      <c r="I344" s="15"/>
      <c r="J344" s="15"/>
      <c r="K344" s="15"/>
      <c r="M344" s="1"/>
    </row>
    <row r="345" spans="9:13" ht="29.25" customHeight="1">
      <c r="I345" s="15"/>
      <c r="J345" s="15"/>
      <c r="K345" s="15"/>
      <c r="M345" s="1"/>
    </row>
    <row r="346" spans="9:13" ht="29.25" customHeight="1">
      <c r="I346" s="15"/>
      <c r="J346" s="15"/>
      <c r="K346" s="15"/>
      <c r="M346" s="1"/>
    </row>
    <row r="347" spans="9:13" ht="29.25" customHeight="1">
      <c r="I347" s="15"/>
      <c r="J347" s="15"/>
      <c r="K347" s="15"/>
      <c r="M347" s="1"/>
    </row>
    <row r="348" spans="9:13" ht="29.25" customHeight="1">
      <c r="I348" s="15"/>
      <c r="J348" s="15"/>
      <c r="K348" s="15"/>
      <c r="M348" s="1"/>
    </row>
    <row r="349" spans="9:13" ht="29.25" customHeight="1">
      <c r="I349" s="15"/>
      <c r="J349" s="15"/>
      <c r="K349" s="15"/>
      <c r="M349" s="1"/>
    </row>
    <row r="350" spans="9:13" ht="29.25" customHeight="1">
      <c r="I350" s="15"/>
      <c r="J350" s="15"/>
      <c r="K350" s="15"/>
      <c r="M350" s="1"/>
    </row>
    <row r="351" spans="9:13" ht="29.25" customHeight="1">
      <c r="I351" s="15"/>
      <c r="J351" s="15"/>
      <c r="K351" s="15"/>
      <c r="M351" s="1"/>
    </row>
    <row r="352" spans="9:13" ht="29.25" customHeight="1">
      <c r="I352" s="15"/>
      <c r="J352" s="15"/>
      <c r="K352" s="15"/>
      <c r="M352" s="1"/>
    </row>
    <row r="353" spans="9:13" ht="29.25" customHeight="1">
      <c r="I353" s="15"/>
      <c r="J353" s="15"/>
      <c r="K353" s="15"/>
      <c r="M353" s="1"/>
    </row>
    <row r="354" spans="9:13" ht="29.25" customHeight="1">
      <c r="I354" s="15"/>
      <c r="J354" s="15"/>
      <c r="K354" s="15"/>
      <c r="M354" s="1"/>
    </row>
    <row r="355" spans="9:13" ht="29.25" customHeight="1">
      <c r="I355" s="15"/>
      <c r="J355" s="15"/>
      <c r="K355" s="15"/>
      <c r="M355" s="1"/>
    </row>
    <row r="356" spans="9:13" ht="29.25" customHeight="1">
      <c r="I356" s="15"/>
      <c r="J356" s="15"/>
      <c r="K356" s="15"/>
      <c r="M356" s="1"/>
    </row>
    <row r="357" spans="9:13" ht="29.25" customHeight="1">
      <c r="I357" s="15"/>
      <c r="J357" s="15"/>
      <c r="K357" s="15"/>
      <c r="M357" s="1"/>
    </row>
    <row r="358" spans="9:13" ht="29.25" customHeight="1">
      <c r="I358" s="15"/>
      <c r="J358" s="15"/>
      <c r="K358" s="15"/>
      <c r="M358" s="1"/>
    </row>
    <row r="359" spans="9:13" ht="29.25" customHeight="1">
      <c r="I359" s="15"/>
      <c r="J359" s="15"/>
      <c r="K359" s="15"/>
      <c r="M359" s="1"/>
    </row>
    <row r="360" spans="9:13" ht="29.25" customHeight="1">
      <c r="I360" s="15"/>
      <c r="J360" s="15"/>
      <c r="K360" s="15"/>
      <c r="M360" s="1"/>
    </row>
    <row r="361" spans="9:13" ht="29.25" customHeight="1">
      <c r="I361" s="15"/>
      <c r="J361" s="15"/>
      <c r="K361" s="15"/>
      <c r="M361" s="1"/>
    </row>
    <row r="362" spans="9:13" ht="29.25" customHeight="1">
      <c r="I362" s="15"/>
      <c r="J362" s="15"/>
      <c r="K362" s="15"/>
      <c r="M362" s="1"/>
    </row>
    <row r="363" spans="9:13" ht="29.25" customHeight="1">
      <c r="I363" s="15"/>
      <c r="J363" s="15"/>
      <c r="K363" s="15"/>
      <c r="M363" s="1"/>
    </row>
    <row r="364" spans="9:13" ht="29.25" customHeight="1">
      <c r="I364" s="15"/>
      <c r="J364" s="15"/>
      <c r="K364" s="15"/>
      <c r="M364" s="1"/>
    </row>
    <row r="365" spans="9:13" ht="29.25" customHeight="1">
      <c r="I365" s="15"/>
      <c r="J365" s="15"/>
      <c r="K365" s="15"/>
      <c r="M365" s="1"/>
    </row>
    <row r="366" spans="9:13" ht="29.25" customHeight="1">
      <c r="I366" s="15"/>
      <c r="J366" s="15"/>
      <c r="K366" s="15"/>
      <c r="M366" s="1"/>
    </row>
    <row r="367" spans="9:13" ht="29.25" customHeight="1">
      <c r="I367" s="15"/>
      <c r="J367" s="15"/>
      <c r="K367" s="15"/>
      <c r="M367" s="1"/>
    </row>
    <row r="368" spans="9:13" ht="29.25" customHeight="1">
      <c r="I368" s="15"/>
      <c r="J368" s="15"/>
      <c r="K368" s="15"/>
      <c r="M368" s="1"/>
    </row>
    <row r="369" spans="9:13" ht="29.25" customHeight="1">
      <c r="I369" s="15"/>
      <c r="J369" s="15"/>
      <c r="K369" s="15"/>
      <c r="M369" s="1"/>
    </row>
    <row r="370" spans="9:13" ht="29.25" customHeight="1">
      <c r="I370" s="15"/>
      <c r="J370" s="15"/>
      <c r="K370" s="15"/>
      <c r="M370" s="1"/>
    </row>
    <row r="371" spans="9:13" ht="29.25" customHeight="1">
      <c r="I371" s="15"/>
      <c r="J371" s="15"/>
      <c r="K371" s="15"/>
      <c r="M371" s="1"/>
    </row>
    <row r="372" spans="9:13" ht="29.25" customHeight="1">
      <c r="I372" s="15"/>
      <c r="J372" s="15"/>
      <c r="K372" s="15"/>
      <c r="M372" s="1"/>
    </row>
    <row r="373" spans="9:13" ht="29.25" customHeight="1">
      <c r="I373" s="15"/>
      <c r="J373" s="15"/>
      <c r="K373" s="15"/>
      <c r="M373" s="1"/>
    </row>
    <row r="374" spans="9:13" ht="29.25" customHeight="1">
      <c r="I374" s="15"/>
      <c r="J374" s="15"/>
      <c r="K374" s="15"/>
      <c r="M374" s="1"/>
    </row>
    <row r="375" spans="9:13" ht="29.25" customHeight="1">
      <c r="I375" s="15"/>
      <c r="J375" s="15"/>
      <c r="K375" s="15"/>
      <c r="M375" s="1"/>
    </row>
    <row r="376" spans="9:13" ht="29.25" customHeight="1">
      <c r="I376" s="15"/>
      <c r="J376" s="15"/>
      <c r="K376" s="15"/>
      <c r="M376" s="1"/>
    </row>
    <row r="377" spans="9:13" ht="29.25" customHeight="1">
      <c r="I377" s="15"/>
      <c r="J377" s="15"/>
      <c r="K377" s="15"/>
      <c r="M377" s="1"/>
    </row>
    <row r="378" spans="9:13" ht="29.25" customHeight="1">
      <c r="I378" s="15"/>
      <c r="J378" s="15"/>
      <c r="K378" s="15"/>
      <c r="M378" s="1"/>
    </row>
    <row r="379" spans="9:13" ht="29.25" customHeight="1">
      <c r="I379" s="15"/>
      <c r="J379" s="15"/>
      <c r="K379" s="15"/>
      <c r="M379" s="1"/>
    </row>
    <row r="380" spans="9:13" ht="29.25" customHeight="1">
      <c r="I380" s="15"/>
      <c r="J380" s="15"/>
      <c r="K380" s="15"/>
      <c r="M380" s="1"/>
    </row>
    <row r="381" spans="9:13" ht="29.25" customHeight="1">
      <c r="I381" s="15"/>
      <c r="J381" s="15"/>
      <c r="K381" s="15"/>
      <c r="M381" s="1"/>
    </row>
    <row r="382" spans="9:13" ht="29.25" customHeight="1">
      <c r="I382" s="15"/>
      <c r="J382" s="15"/>
      <c r="K382" s="15"/>
      <c r="M382" s="1"/>
    </row>
    <row r="383" spans="9:13" ht="29.25" customHeight="1">
      <c r="I383" s="15"/>
      <c r="J383" s="15"/>
      <c r="K383" s="15"/>
      <c r="M383" s="1"/>
    </row>
    <row r="384" spans="9:13" ht="29.25" customHeight="1">
      <c r="I384" s="15"/>
      <c r="J384" s="15"/>
      <c r="K384" s="15"/>
      <c r="M384" s="1"/>
    </row>
    <row r="385" spans="9:13" ht="29.25" customHeight="1">
      <c r="I385" s="15"/>
      <c r="J385" s="15"/>
      <c r="K385" s="15"/>
      <c r="M385" s="1"/>
    </row>
    <row r="386" spans="9:13" ht="29.25" customHeight="1">
      <c r="I386" s="15"/>
      <c r="J386" s="15"/>
      <c r="K386" s="15"/>
      <c r="M386" s="1"/>
    </row>
    <row r="387" spans="9:13" ht="29.25" customHeight="1">
      <c r="I387" s="15"/>
      <c r="J387" s="15"/>
      <c r="K387" s="15"/>
      <c r="M387" s="1"/>
    </row>
    <row r="388" spans="9:13" ht="29.25" customHeight="1">
      <c r="I388" s="15"/>
      <c r="J388" s="15"/>
      <c r="K388" s="15"/>
      <c r="M388" s="1"/>
    </row>
    <row r="389" spans="9:13" ht="29.25" customHeight="1">
      <c r="I389" s="15"/>
      <c r="J389" s="15"/>
      <c r="K389" s="15"/>
      <c r="M389" s="1"/>
    </row>
    <row r="390" spans="9:13" ht="29.25" customHeight="1">
      <c r="I390" s="15"/>
      <c r="J390" s="15"/>
      <c r="K390" s="15"/>
      <c r="M390" s="1"/>
    </row>
    <row r="391" spans="9:13" ht="29.25" customHeight="1">
      <c r="I391" s="15"/>
      <c r="J391" s="15"/>
      <c r="K391" s="15"/>
      <c r="M391" s="1"/>
    </row>
    <row r="392" spans="9:13" ht="29.25" customHeight="1">
      <c r="I392" s="15"/>
      <c r="J392" s="15"/>
      <c r="K392" s="15"/>
      <c r="M392" s="1"/>
    </row>
    <row r="393" spans="9:13" ht="29.25" customHeight="1">
      <c r="I393" s="15"/>
      <c r="J393" s="15"/>
      <c r="K393" s="15"/>
      <c r="M393" s="1"/>
    </row>
    <row r="394" spans="9:13" ht="29.25" customHeight="1">
      <c r="I394" s="15"/>
      <c r="J394" s="15"/>
      <c r="K394" s="15"/>
      <c r="M394" s="1"/>
    </row>
    <row r="395" spans="9:13" ht="29.25" customHeight="1">
      <c r="I395" s="15"/>
      <c r="J395" s="15"/>
      <c r="K395" s="15"/>
      <c r="M395" s="1"/>
    </row>
    <row r="396" spans="9:13" ht="29.25" customHeight="1">
      <c r="I396" s="15"/>
      <c r="J396" s="15"/>
      <c r="K396" s="15"/>
      <c r="M396" s="1"/>
    </row>
    <row r="397" spans="9:13" ht="29.25" customHeight="1">
      <c r="I397" s="15"/>
      <c r="J397" s="15"/>
      <c r="K397" s="15"/>
      <c r="M397" s="1"/>
    </row>
    <row r="398" spans="9:13" ht="29.25" customHeight="1">
      <c r="I398" s="15"/>
      <c r="J398" s="15"/>
      <c r="K398" s="15"/>
      <c r="M398" s="1"/>
    </row>
    <row r="399" spans="9:13" ht="29.25" customHeight="1">
      <c r="I399" s="15"/>
      <c r="J399" s="15"/>
      <c r="K399" s="15"/>
      <c r="M399" s="1"/>
    </row>
    <row r="400" spans="9:13" ht="29.25" customHeight="1">
      <c r="I400" s="15"/>
      <c r="J400" s="15"/>
      <c r="K400" s="15"/>
      <c r="M400" s="1"/>
    </row>
    <row r="401" spans="9:13" ht="29.25" customHeight="1">
      <c r="I401" s="15"/>
      <c r="J401" s="15"/>
      <c r="K401" s="15"/>
      <c r="M401" s="1"/>
    </row>
    <row r="402" spans="9:13" ht="29.25" customHeight="1">
      <c r="I402" s="15"/>
      <c r="J402" s="15"/>
      <c r="K402" s="15"/>
      <c r="M402" s="1"/>
    </row>
    <row r="403" spans="9:13" ht="29.25" customHeight="1">
      <c r="I403" s="15"/>
      <c r="J403" s="15"/>
      <c r="K403" s="15"/>
      <c r="M403" s="1"/>
    </row>
    <row r="404" spans="9:13" ht="29.25" customHeight="1">
      <c r="I404" s="15"/>
      <c r="J404" s="15"/>
      <c r="K404" s="15"/>
      <c r="M404" s="1"/>
    </row>
    <row r="405" spans="9:13" ht="29.25" customHeight="1">
      <c r="I405" s="15"/>
      <c r="J405" s="15"/>
      <c r="K405" s="15"/>
      <c r="M405" s="1"/>
    </row>
    <row r="406" spans="9:13" ht="29.25" customHeight="1">
      <c r="I406" s="15"/>
      <c r="J406" s="15"/>
      <c r="K406" s="15"/>
      <c r="M406" s="1"/>
    </row>
    <row r="407" spans="9:13" ht="29.25" customHeight="1">
      <c r="I407" s="15"/>
      <c r="J407" s="15"/>
      <c r="K407" s="15"/>
      <c r="M407" s="1"/>
    </row>
    <row r="408" spans="9:13" ht="29.25" customHeight="1">
      <c r="I408" s="15"/>
      <c r="J408" s="15"/>
      <c r="K408" s="15"/>
      <c r="M408" s="1"/>
    </row>
    <row r="409" spans="9:13" ht="29.25" customHeight="1">
      <c r="I409" s="15"/>
      <c r="J409" s="15"/>
      <c r="K409" s="15"/>
      <c r="M409" s="1"/>
    </row>
    <row r="410" spans="9:13" ht="29.25" customHeight="1">
      <c r="I410" s="15"/>
      <c r="J410" s="15"/>
      <c r="K410" s="15"/>
      <c r="M410" s="1"/>
    </row>
    <row r="411" spans="9:13" ht="29.25" customHeight="1">
      <c r="I411" s="15"/>
      <c r="J411" s="15"/>
      <c r="K411" s="15"/>
      <c r="M411" s="1"/>
    </row>
    <row r="412" spans="9:13" ht="29.25" customHeight="1">
      <c r="I412" s="15"/>
      <c r="J412" s="15"/>
      <c r="K412" s="15"/>
      <c r="M412" s="1"/>
    </row>
    <row r="413" spans="9:13" ht="29.25" customHeight="1">
      <c r="I413" s="15"/>
      <c r="J413" s="15"/>
      <c r="K413" s="15"/>
      <c r="M413" s="1"/>
    </row>
    <row r="414" spans="9:13" ht="29.25" customHeight="1">
      <c r="I414" s="15"/>
      <c r="J414" s="15"/>
      <c r="K414" s="15"/>
      <c r="M414" s="1"/>
    </row>
    <row r="415" spans="9:13" ht="29.25" customHeight="1">
      <c r="I415" s="15"/>
      <c r="J415" s="15"/>
      <c r="K415" s="15"/>
      <c r="M415" s="1"/>
    </row>
    <row r="416" spans="9:13" ht="29.25" customHeight="1">
      <c r="I416" s="15"/>
      <c r="J416" s="15"/>
      <c r="K416" s="15"/>
      <c r="M416" s="1"/>
    </row>
    <row r="417" spans="9:13" ht="29.25" customHeight="1">
      <c r="I417" s="15"/>
      <c r="J417" s="15"/>
      <c r="K417" s="15"/>
      <c r="M417" s="1"/>
    </row>
    <row r="418" spans="9:13" ht="29.25" customHeight="1">
      <c r="I418" s="15"/>
      <c r="J418" s="15"/>
      <c r="K418" s="15"/>
      <c r="M418" s="1"/>
    </row>
    <row r="419" spans="9:13" ht="29.25" customHeight="1">
      <c r="I419" s="15"/>
      <c r="J419" s="15"/>
      <c r="K419" s="15"/>
      <c r="M419" s="1"/>
    </row>
    <row r="420" spans="9:13" ht="29.25" customHeight="1">
      <c r="I420" s="15"/>
      <c r="J420" s="15"/>
      <c r="K420" s="15"/>
      <c r="M420" s="1"/>
    </row>
    <row r="421" spans="9:13" ht="29.25" customHeight="1">
      <c r="I421" s="15"/>
      <c r="J421" s="15"/>
      <c r="K421" s="15"/>
      <c r="M421" s="1"/>
    </row>
    <row r="422" spans="9:13" ht="29.25" customHeight="1">
      <c r="I422" s="15"/>
      <c r="J422" s="15"/>
      <c r="K422" s="15"/>
      <c r="M422" s="1"/>
    </row>
    <row r="423" spans="9:13" ht="29.25" customHeight="1">
      <c r="I423" s="15"/>
      <c r="J423" s="15"/>
      <c r="K423" s="15"/>
      <c r="M423" s="1"/>
    </row>
    <row r="424" spans="9:13" ht="29.25" customHeight="1">
      <c r="I424" s="15"/>
      <c r="J424" s="15"/>
      <c r="K424" s="15"/>
      <c r="M424" s="1"/>
    </row>
    <row r="425" spans="9:13" ht="29.25" customHeight="1">
      <c r="I425" s="15"/>
      <c r="J425" s="15"/>
      <c r="K425" s="15"/>
      <c r="M425" s="1"/>
    </row>
    <row r="426" spans="9:13" ht="29.25" customHeight="1">
      <c r="I426" s="15"/>
      <c r="J426" s="15"/>
      <c r="K426" s="15"/>
      <c r="M426" s="1"/>
    </row>
    <row r="427" spans="9:13" ht="29.25" customHeight="1">
      <c r="I427" s="15"/>
      <c r="J427" s="15"/>
      <c r="K427" s="15"/>
      <c r="M427" s="1"/>
    </row>
    <row r="428" spans="9:13" ht="29.25" customHeight="1">
      <c r="I428" s="15"/>
      <c r="J428" s="15"/>
      <c r="K428" s="15"/>
      <c r="M428" s="1"/>
    </row>
    <row r="429" spans="9:13" ht="29.25" customHeight="1">
      <c r="I429" s="15"/>
      <c r="J429" s="15"/>
      <c r="K429" s="15"/>
      <c r="M429" s="1"/>
    </row>
    <row r="430" spans="9:13" ht="29.25" customHeight="1">
      <c r="I430" s="15"/>
      <c r="J430" s="15"/>
      <c r="K430" s="15"/>
      <c r="M430" s="1"/>
    </row>
    <row r="431" spans="9:13" ht="29.25" customHeight="1">
      <c r="I431" s="15"/>
      <c r="J431" s="15"/>
      <c r="K431" s="15"/>
      <c r="M431" s="1"/>
    </row>
    <row r="432" spans="9:13" ht="29.25" customHeight="1">
      <c r="I432" s="15"/>
      <c r="J432" s="15"/>
      <c r="K432" s="15"/>
      <c r="M432" s="1"/>
    </row>
    <row r="433" spans="9:13" ht="29.25" customHeight="1">
      <c r="I433" s="15"/>
      <c r="J433" s="15"/>
      <c r="K433" s="15"/>
      <c r="M433" s="1"/>
    </row>
    <row r="434" spans="9:13" ht="29.25" customHeight="1">
      <c r="I434" s="15"/>
      <c r="J434" s="15"/>
      <c r="K434" s="15"/>
      <c r="M434" s="1"/>
    </row>
    <row r="435" spans="9:13" ht="29.25" customHeight="1">
      <c r="I435" s="15"/>
      <c r="J435" s="15"/>
      <c r="K435" s="15"/>
      <c r="M435" s="1"/>
    </row>
    <row r="436" spans="9:13" ht="29.25" customHeight="1">
      <c r="I436" s="15"/>
      <c r="J436" s="15"/>
      <c r="K436" s="15"/>
      <c r="M436" s="1"/>
    </row>
    <row r="437" spans="9:13" ht="29.25" customHeight="1">
      <c r="I437" s="15"/>
      <c r="J437" s="15"/>
      <c r="K437" s="15"/>
      <c r="M437" s="1"/>
    </row>
    <row r="438" spans="9:13" ht="29.25" customHeight="1">
      <c r="I438" s="15"/>
      <c r="J438" s="15"/>
      <c r="K438" s="15"/>
      <c r="M438" s="1"/>
    </row>
    <row r="439" spans="9:13" ht="29.25" customHeight="1">
      <c r="I439" s="15"/>
      <c r="J439" s="15"/>
      <c r="K439" s="15"/>
      <c r="M439" s="1"/>
    </row>
    <row r="440" spans="9:13" ht="29.25" customHeight="1">
      <c r="I440" s="15"/>
      <c r="J440" s="15"/>
      <c r="K440" s="15"/>
      <c r="M440" s="1"/>
    </row>
    <row r="441" spans="9:13" ht="29.25" customHeight="1">
      <c r="I441" s="15"/>
      <c r="J441" s="15"/>
      <c r="K441" s="15"/>
      <c r="M441" s="1"/>
    </row>
    <row r="442" spans="9:13" ht="29.25" customHeight="1">
      <c r="I442" s="15"/>
      <c r="J442" s="15"/>
      <c r="K442" s="15"/>
      <c r="M442" s="1"/>
    </row>
    <row r="443" spans="9:13" ht="29.25" customHeight="1">
      <c r="I443" s="15"/>
      <c r="J443" s="15"/>
      <c r="K443" s="15"/>
      <c r="M443" s="1"/>
    </row>
    <row r="444" spans="9:13" ht="29.25" customHeight="1">
      <c r="I444" s="15"/>
      <c r="J444" s="15"/>
      <c r="K444" s="15"/>
      <c r="M444" s="1"/>
    </row>
    <row r="445" spans="9:13" ht="29.25" customHeight="1">
      <c r="I445" s="15"/>
      <c r="J445" s="15"/>
      <c r="K445" s="15"/>
      <c r="M445" s="1"/>
    </row>
    <row r="446" spans="9:13" ht="29.25" customHeight="1">
      <c r="I446" s="15"/>
      <c r="J446" s="15"/>
      <c r="K446" s="15"/>
      <c r="M446" s="1"/>
    </row>
    <row r="447" spans="9:13" ht="29.25" customHeight="1">
      <c r="I447" s="15"/>
      <c r="J447" s="15"/>
      <c r="K447" s="15"/>
      <c r="M447" s="1"/>
    </row>
    <row r="448" spans="9:13" ht="29.25" customHeight="1">
      <c r="I448" s="15"/>
      <c r="J448" s="15"/>
      <c r="K448" s="15"/>
      <c r="M448" s="1"/>
    </row>
    <row r="449" spans="9:13" ht="29.25" customHeight="1">
      <c r="I449" s="15"/>
      <c r="J449" s="15"/>
      <c r="K449" s="15"/>
      <c r="M449" s="1"/>
    </row>
    <row r="450" spans="9:13" ht="29.25" customHeight="1">
      <c r="I450" s="15"/>
      <c r="J450" s="15"/>
      <c r="K450" s="15"/>
      <c r="M450" s="1"/>
    </row>
    <row r="451" spans="9:13" ht="29.25" customHeight="1">
      <c r="I451" s="15"/>
      <c r="J451" s="15"/>
      <c r="K451" s="15"/>
      <c r="M451" s="1"/>
    </row>
    <row r="452" spans="9:13" ht="29.25" customHeight="1">
      <c r="I452" s="15"/>
      <c r="J452" s="15"/>
      <c r="K452" s="15"/>
      <c r="M452" s="1"/>
    </row>
    <row r="453" spans="9:13" ht="29.25" customHeight="1">
      <c r="I453" s="15"/>
      <c r="J453" s="15"/>
      <c r="K453" s="15"/>
      <c r="M453" s="1"/>
    </row>
    <row r="454" spans="9:13" ht="29.25" customHeight="1">
      <c r="I454" s="15"/>
      <c r="J454" s="15"/>
      <c r="K454" s="15"/>
      <c r="M454" s="1"/>
    </row>
    <row r="455" spans="9:13" ht="29.25" customHeight="1">
      <c r="I455" s="15"/>
      <c r="J455" s="15"/>
      <c r="K455" s="15"/>
      <c r="M455" s="1"/>
    </row>
    <row r="456" spans="9:13" ht="29.25" customHeight="1">
      <c r="I456" s="15"/>
      <c r="J456" s="15"/>
      <c r="K456" s="15"/>
      <c r="M456" s="1"/>
    </row>
    <row r="457" spans="9:13" ht="29.25" customHeight="1">
      <c r="I457" s="15"/>
      <c r="J457" s="15"/>
      <c r="K457" s="15"/>
      <c r="M457" s="1"/>
    </row>
    <row r="458" spans="9:13" ht="29.25" customHeight="1">
      <c r="I458" s="15"/>
      <c r="J458" s="15"/>
      <c r="K458" s="15"/>
      <c r="M458" s="1"/>
    </row>
    <row r="459" spans="9:13" ht="29.25" customHeight="1">
      <c r="I459" s="15"/>
      <c r="J459" s="15"/>
      <c r="K459" s="15"/>
      <c r="M459" s="1"/>
    </row>
    <row r="460" spans="9:13" ht="29.25" customHeight="1">
      <c r="I460" s="15"/>
      <c r="J460" s="15"/>
      <c r="K460" s="15"/>
      <c r="M460" s="1"/>
    </row>
    <row r="461" spans="9:13" ht="29.25" customHeight="1">
      <c r="I461" s="15"/>
      <c r="J461" s="15"/>
      <c r="K461" s="15"/>
      <c r="M461" s="1"/>
    </row>
    <row r="462" spans="9:13" ht="29.25" customHeight="1">
      <c r="I462" s="15"/>
      <c r="J462" s="15"/>
      <c r="K462" s="15"/>
      <c r="M462" s="1"/>
    </row>
    <row r="463" spans="9:13" ht="29.25" customHeight="1">
      <c r="I463" s="15"/>
      <c r="J463" s="15"/>
      <c r="K463" s="15"/>
      <c r="M463" s="1"/>
    </row>
    <row r="464" spans="9:13" ht="29.25" customHeight="1">
      <c r="I464" s="15"/>
      <c r="J464" s="15"/>
      <c r="K464" s="15"/>
      <c r="M464" s="1"/>
    </row>
    <row r="465" spans="9:13" ht="29.25" customHeight="1">
      <c r="I465" s="15"/>
      <c r="J465" s="15"/>
      <c r="K465" s="15"/>
      <c r="M465" s="1"/>
    </row>
    <row r="466" spans="9:13" ht="29.25" customHeight="1">
      <c r="I466" s="15"/>
      <c r="J466" s="15"/>
      <c r="K466" s="15"/>
      <c r="M466" s="1"/>
    </row>
    <row r="467" spans="9:13" ht="29.25" customHeight="1">
      <c r="I467" s="15"/>
      <c r="J467" s="15"/>
      <c r="K467" s="15"/>
      <c r="M467" s="1"/>
    </row>
    <row r="468" spans="9:13" ht="29.25" customHeight="1">
      <c r="I468" s="15"/>
      <c r="J468" s="15"/>
      <c r="K468" s="15"/>
      <c r="M468" s="1"/>
    </row>
    <row r="469" spans="9:13" ht="29.25" customHeight="1">
      <c r="I469" s="15"/>
      <c r="J469" s="15"/>
      <c r="K469" s="15"/>
      <c r="M469" s="1"/>
    </row>
    <row r="470" spans="9:13" ht="29.25" customHeight="1">
      <c r="I470" s="15"/>
      <c r="J470" s="15"/>
      <c r="K470" s="15"/>
      <c r="M470" s="1"/>
    </row>
    <row r="471" spans="9:13" ht="29.25" customHeight="1">
      <c r="I471" s="15"/>
      <c r="J471" s="15"/>
      <c r="K471" s="15"/>
      <c r="M471" s="1"/>
    </row>
    <row r="472" spans="9:13" ht="29.25" customHeight="1">
      <c r="I472" s="15"/>
      <c r="J472" s="15"/>
      <c r="K472" s="15"/>
      <c r="M472" s="1"/>
    </row>
    <row r="473" spans="9:13" ht="29.25" customHeight="1">
      <c r="I473" s="15"/>
      <c r="J473" s="15"/>
      <c r="K473" s="15"/>
      <c r="M473" s="1"/>
    </row>
    <row r="474" spans="9:13" ht="29.25" customHeight="1">
      <c r="I474" s="15"/>
      <c r="J474" s="15"/>
      <c r="K474" s="15"/>
      <c r="M474" s="1"/>
    </row>
    <row r="475" spans="9:13" ht="29.25" customHeight="1">
      <c r="I475" s="15"/>
      <c r="J475" s="15"/>
      <c r="K475" s="15"/>
      <c r="M475" s="1"/>
    </row>
    <row r="476" spans="9:13" ht="29.25" customHeight="1">
      <c r="I476" s="15"/>
      <c r="J476" s="15"/>
      <c r="K476" s="15"/>
      <c r="M476" s="1"/>
    </row>
    <row r="477" spans="9:13" ht="29.25" customHeight="1">
      <c r="I477" s="15"/>
      <c r="J477" s="15"/>
      <c r="K477" s="15"/>
      <c r="M477" s="1"/>
    </row>
    <row r="478" spans="9:13" ht="29.25" customHeight="1">
      <c r="I478" s="15"/>
      <c r="J478" s="15"/>
      <c r="K478" s="15"/>
      <c r="M478" s="1"/>
    </row>
    <row r="479" spans="9:13" ht="29.25" customHeight="1">
      <c r="I479" s="15"/>
      <c r="J479" s="15"/>
      <c r="K479" s="15"/>
      <c r="M479" s="1"/>
    </row>
    <row r="480" spans="9:13" ht="29.25" customHeight="1">
      <c r="I480" s="15"/>
      <c r="J480" s="15"/>
      <c r="K480" s="15"/>
      <c r="M480" s="1"/>
    </row>
    <row r="481" spans="9:13" ht="29.25" customHeight="1">
      <c r="I481" s="15"/>
      <c r="J481" s="15"/>
      <c r="K481" s="15"/>
      <c r="M481" s="1"/>
    </row>
    <row r="482" spans="9:13" ht="29.25" customHeight="1">
      <c r="I482" s="15"/>
      <c r="J482" s="15"/>
      <c r="K482" s="15"/>
      <c r="M482" s="1"/>
    </row>
    <row r="483" spans="9:13" ht="29.25" customHeight="1">
      <c r="I483" s="15"/>
      <c r="J483" s="15"/>
      <c r="K483" s="15"/>
      <c r="M483" s="1"/>
    </row>
    <row r="484" spans="9:13" ht="29.25" customHeight="1">
      <c r="I484" s="15"/>
      <c r="J484" s="15"/>
      <c r="K484" s="15"/>
      <c r="M484" s="1"/>
    </row>
    <row r="485" spans="9:13" ht="29.25" customHeight="1">
      <c r="I485" s="15"/>
      <c r="J485" s="15"/>
      <c r="K485" s="15"/>
      <c r="M485" s="1"/>
    </row>
    <row r="486" spans="9:13" ht="29.25" customHeight="1">
      <c r="I486" s="15"/>
      <c r="J486" s="15"/>
      <c r="K486" s="15"/>
      <c r="M486" s="1"/>
    </row>
    <row r="487" spans="9:13" ht="29.25" customHeight="1">
      <c r="I487" s="15"/>
      <c r="J487" s="15"/>
      <c r="K487" s="15"/>
      <c r="M487" s="1"/>
    </row>
    <row r="488" spans="9:13" ht="29.25" customHeight="1">
      <c r="I488" s="15"/>
      <c r="J488" s="15"/>
      <c r="K488" s="15"/>
      <c r="M488" s="1"/>
    </row>
    <row r="489" spans="9:13" ht="29.25" customHeight="1">
      <c r="I489" s="15"/>
      <c r="J489" s="15"/>
      <c r="K489" s="15"/>
      <c r="M489" s="1"/>
    </row>
    <row r="490" spans="9:13" ht="29.25" customHeight="1">
      <c r="I490" s="15"/>
      <c r="J490" s="15"/>
      <c r="K490" s="15"/>
      <c r="M490" s="1"/>
    </row>
    <row r="491" spans="9:13" ht="29.25" customHeight="1">
      <c r="I491" s="15"/>
      <c r="J491" s="15"/>
      <c r="K491" s="15"/>
      <c r="M491" s="1"/>
    </row>
    <row r="492" spans="9:13" ht="29.25" customHeight="1">
      <c r="I492" s="15"/>
      <c r="J492" s="15"/>
      <c r="K492" s="15"/>
      <c r="M492" s="1"/>
    </row>
    <row r="493" spans="9:13" ht="29.25" customHeight="1">
      <c r="I493" s="15"/>
      <c r="J493" s="15"/>
      <c r="K493" s="15"/>
      <c r="M493" s="1"/>
    </row>
    <row r="494" spans="9:13" ht="29.25" customHeight="1">
      <c r="I494" s="15"/>
      <c r="J494" s="15"/>
      <c r="K494" s="15"/>
      <c r="M494" s="1"/>
    </row>
    <row r="495" spans="9:13" ht="29.25" customHeight="1">
      <c r="I495" s="15"/>
      <c r="J495" s="15"/>
      <c r="K495" s="15"/>
      <c r="M495" s="1"/>
    </row>
    <row r="496" spans="9:13" ht="29.25" customHeight="1">
      <c r="I496" s="15"/>
      <c r="J496" s="15"/>
      <c r="K496" s="15"/>
      <c r="M496" s="1"/>
    </row>
    <row r="497" spans="9:13" ht="29.25" customHeight="1">
      <c r="I497" s="15"/>
      <c r="J497" s="15"/>
      <c r="K497" s="15"/>
      <c r="M497" s="1"/>
    </row>
    <row r="498" spans="9:13" ht="29.25" customHeight="1">
      <c r="I498" s="15"/>
      <c r="J498" s="15"/>
      <c r="K498" s="15"/>
      <c r="M498" s="1"/>
    </row>
    <row r="499" spans="9:13" ht="29.25" customHeight="1">
      <c r="I499" s="15"/>
      <c r="J499" s="15"/>
      <c r="K499" s="15"/>
      <c r="M499" s="1"/>
    </row>
    <row r="500" spans="9:13" ht="29.25" customHeight="1">
      <c r="I500" s="15"/>
      <c r="J500" s="15"/>
      <c r="K500" s="15"/>
      <c r="M500" s="1"/>
    </row>
    <row r="501" spans="9:13" ht="29.25" customHeight="1">
      <c r="I501" s="15"/>
      <c r="J501" s="15"/>
      <c r="K501" s="15"/>
      <c r="M501" s="1"/>
    </row>
    <row r="502" spans="9:13" ht="29.25" customHeight="1">
      <c r="I502" s="15"/>
      <c r="J502" s="15"/>
      <c r="K502" s="15"/>
      <c r="M502" s="1"/>
    </row>
    <row r="503" spans="9:13" ht="29.25" customHeight="1">
      <c r="I503" s="15"/>
      <c r="J503" s="15"/>
      <c r="K503" s="15"/>
      <c r="M503" s="1"/>
    </row>
    <row r="504" spans="9:13" ht="29.25" customHeight="1">
      <c r="I504" s="15"/>
      <c r="J504" s="15"/>
      <c r="K504" s="15"/>
      <c r="M504" s="1"/>
    </row>
    <row r="505" spans="9:13" ht="29.25" customHeight="1">
      <c r="I505" s="15"/>
      <c r="J505" s="15"/>
      <c r="K505" s="15"/>
      <c r="M505" s="1"/>
    </row>
    <row r="506" spans="9:13" ht="29.25" customHeight="1">
      <c r="I506" s="15"/>
      <c r="J506" s="15"/>
      <c r="K506" s="15"/>
      <c r="M506" s="1"/>
    </row>
    <row r="507" spans="9:13" ht="29.25" customHeight="1">
      <c r="I507" s="15"/>
      <c r="J507" s="15"/>
      <c r="K507" s="15"/>
      <c r="M507" s="1"/>
    </row>
    <row r="508" spans="9:13" ht="29.25" customHeight="1">
      <c r="I508" s="15"/>
      <c r="J508" s="15"/>
      <c r="K508" s="15"/>
      <c r="M508" s="1"/>
    </row>
    <row r="509" spans="9:13" ht="29.25" customHeight="1">
      <c r="I509" s="15"/>
      <c r="J509" s="15"/>
      <c r="K509" s="15"/>
      <c r="M509" s="1"/>
    </row>
    <row r="510" spans="9:13" ht="29.25" customHeight="1">
      <c r="I510" s="15"/>
      <c r="J510" s="15"/>
      <c r="K510" s="15"/>
      <c r="M510" s="1"/>
    </row>
    <row r="511" spans="9:13" ht="29.25" customHeight="1">
      <c r="I511" s="15"/>
      <c r="J511" s="15"/>
      <c r="K511" s="15"/>
      <c r="M511" s="1"/>
    </row>
    <row r="512" spans="9:13" ht="29.25" customHeight="1">
      <c r="I512" s="15"/>
      <c r="J512" s="15"/>
      <c r="K512" s="15"/>
      <c r="M512" s="1"/>
    </row>
    <row r="513" spans="9:13" ht="29.25" customHeight="1">
      <c r="I513" s="15"/>
      <c r="J513" s="15"/>
      <c r="K513" s="15"/>
      <c r="M513" s="1"/>
    </row>
    <row r="514" spans="9:13" ht="29.25" customHeight="1">
      <c r="I514" s="15"/>
      <c r="J514" s="15"/>
      <c r="K514" s="15"/>
      <c r="M514" s="1"/>
    </row>
    <row r="515" spans="9:13" ht="29.25" customHeight="1">
      <c r="I515" s="15"/>
      <c r="J515" s="15"/>
      <c r="K515" s="15"/>
      <c r="M515" s="1"/>
    </row>
    <row r="516" spans="9:13" ht="29.25" customHeight="1">
      <c r="I516" s="15"/>
      <c r="J516" s="15"/>
      <c r="K516" s="15"/>
      <c r="M516" s="1"/>
    </row>
    <row r="517" spans="9:13" ht="29.25" customHeight="1">
      <c r="I517" s="15"/>
      <c r="J517" s="15"/>
      <c r="K517" s="15"/>
      <c r="M517" s="1"/>
    </row>
    <row r="518" spans="9:13" ht="29.25" customHeight="1">
      <c r="I518" s="15"/>
      <c r="J518" s="15"/>
      <c r="K518" s="15"/>
      <c r="M518" s="1"/>
    </row>
    <row r="519" spans="9:13" ht="29.25" customHeight="1">
      <c r="I519" s="15"/>
      <c r="J519" s="15"/>
      <c r="K519" s="15"/>
      <c r="M519" s="1"/>
    </row>
    <row r="520" spans="9:13" ht="29.25" customHeight="1">
      <c r="I520" s="15"/>
      <c r="J520" s="15"/>
      <c r="K520" s="15"/>
      <c r="M520" s="1"/>
    </row>
    <row r="521" spans="9:13" ht="29.25" customHeight="1">
      <c r="I521" s="15"/>
      <c r="J521" s="15"/>
      <c r="K521" s="15"/>
      <c r="M521" s="1"/>
    </row>
    <row r="522" spans="9:13" ht="29.25" customHeight="1">
      <c r="I522" s="15"/>
      <c r="J522" s="15"/>
      <c r="K522" s="15"/>
      <c r="M522" s="1"/>
    </row>
    <row r="523" spans="9:13" ht="29.25" customHeight="1">
      <c r="I523" s="15"/>
      <c r="J523" s="15"/>
      <c r="K523" s="15"/>
      <c r="M523" s="1"/>
    </row>
    <row r="524" spans="9:13" ht="29.25" customHeight="1">
      <c r="I524" s="15"/>
      <c r="J524" s="15"/>
      <c r="K524" s="15"/>
      <c r="M524" s="1"/>
    </row>
    <row r="525" spans="9:13" ht="29.25" customHeight="1">
      <c r="I525" s="15"/>
      <c r="J525" s="15"/>
      <c r="K525" s="15"/>
      <c r="M525" s="1"/>
    </row>
    <row r="526" spans="9:13" ht="29.25" customHeight="1">
      <c r="I526" s="15"/>
      <c r="J526" s="15"/>
      <c r="K526" s="15"/>
      <c r="M526" s="1"/>
    </row>
    <row r="527" spans="9:13" ht="29.25" customHeight="1">
      <c r="I527" s="15"/>
      <c r="J527" s="15"/>
      <c r="K527" s="15"/>
      <c r="M527" s="1"/>
    </row>
    <row r="528" spans="9:13" ht="29.25" customHeight="1">
      <c r="I528" s="15"/>
      <c r="J528" s="15"/>
      <c r="K528" s="15"/>
      <c r="M528" s="1"/>
    </row>
    <row r="529" spans="9:13" ht="29.25" customHeight="1">
      <c r="I529" s="15"/>
      <c r="J529" s="15"/>
      <c r="K529" s="15"/>
      <c r="M529" s="1"/>
    </row>
    <row r="530" spans="9:13" ht="29.25" customHeight="1">
      <c r="I530" s="15"/>
      <c r="J530" s="15"/>
      <c r="K530" s="15"/>
      <c r="M530" s="1"/>
    </row>
    <row r="531" spans="9:13" ht="29.25" customHeight="1">
      <c r="I531" s="15"/>
      <c r="J531" s="15"/>
      <c r="K531" s="15"/>
      <c r="M531" s="1"/>
    </row>
    <row r="532" spans="9:13" ht="29.25" customHeight="1">
      <c r="I532" s="15"/>
      <c r="J532" s="15"/>
      <c r="K532" s="15"/>
      <c r="M532" s="1"/>
    </row>
    <row r="533" spans="9:13" ht="29.25" customHeight="1">
      <c r="I533" s="15"/>
      <c r="J533" s="15"/>
      <c r="K533" s="15"/>
      <c r="M533" s="1"/>
    </row>
    <row r="534" spans="9:13" ht="29.25" customHeight="1">
      <c r="I534" s="15"/>
      <c r="J534" s="15"/>
      <c r="K534" s="15"/>
      <c r="M534" s="1"/>
    </row>
    <row r="535" spans="9:13" ht="29.25" customHeight="1">
      <c r="I535" s="15"/>
      <c r="J535" s="15"/>
      <c r="K535" s="15"/>
      <c r="M535" s="1"/>
    </row>
    <row r="536" spans="9:13" ht="29.25" customHeight="1">
      <c r="I536" s="15"/>
      <c r="J536" s="15"/>
      <c r="K536" s="15"/>
      <c r="M536" s="1"/>
    </row>
    <row r="537" spans="9:13" ht="29.25" customHeight="1">
      <c r="I537" s="15"/>
      <c r="J537" s="15"/>
      <c r="K537" s="15"/>
      <c r="M537" s="1"/>
    </row>
    <row r="538" spans="9:13" ht="29.25" customHeight="1">
      <c r="I538" s="15"/>
      <c r="J538" s="15"/>
      <c r="K538" s="15"/>
      <c r="M538" s="1"/>
    </row>
    <row r="539" spans="9:13" ht="29.25" customHeight="1">
      <c r="I539" s="15"/>
      <c r="J539" s="15"/>
      <c r="K539" s="15"/>
      <c r="M539" s="1"/>
    </row>
    <row r="540" spans="9:13" ht="29.25" customHeight="1">
      <c r="I540" s="15"/>
      <c r="J540" s="15"/>
      <c r="K540" s="15"/>
      <c r="M540" s="1"/>
    </row>
    <row r="541" spans="9:13" ht="29.25" customHeight="1">
      <c r="I541" s="15"/>
      <c r="J541" s="15"/>
      <c r="K541" s="15"/>
      <c r="M541" s="1"/>
    </row>
    <row r="542" spans="9:13" ht="29.25" customHeight="1">
      <c r="I542" s="15"/>
      <c r="J542" s="15"/>
      <c r="K542" s="15"/>
      <c r="M542" s="1"/>
    </row>
    <row r="543" spans="9:13" ht="29.25" customHeight="1">
      <c r="I543" s="15"/>
      <c r="J543" s="15"/>
      <c r="K543" s="15"/>
      <c r="M543" s="1"/>
    </row>
    <row r="544" spans="9:13" ht="29.25" customHeight="1">
      <c r="I544" s="15"/>
      <c r="J544" s="15"/>
      <c r="K544" s="15"/>
      <c r="M544" s="1"/>
    </row>
    <row r="545" spans="9:13" ht="29.25" customHeight="1">
      <c r="I545" s="15"/>
      <c r="J545" s="15"/>
      <c r="K545" s="15"/>
      <c r="M545" s="1"/>
    </row>
    <row r="546" spans="9:13" ht="29.25" customHeight="1">
      <c r="I546" s="15"/>
      <c r="J546" s="15"/>
      <c r="K546" s="15"/>
      <c r="M546" s="1"/>
    </row>
    <row r="547" spans="9:13" ht="29.25" customHeight="1">
      <c r="I547" s="15"/>
      <c r="J547" s="15"/>
      <c r="K547" s="15"/>
      <c r="M547" s="1"/>
    </row>
    <row r="548" spans="9:13" ht="29.25" customHeight="1">
      <c r="I548" s="15"/>
      <c r="J548" s="15"/>
      <c r="K548" s="15"/>
      <c r="M548" s="1"/>
    </row>
    <row r="549" spans="9:13" ht="29.25" customHeight="1">
      <c r="I549" s="15"/>
      <c r="J549" s="15"/>
      <c r="K549" s="15"/>
      <c r="M549" s="1"/>
    </row>
    <row r="550" spans="9:13" ht="29.25" customHeight="1">
      <c r="I550" s="15"/>
      <c r="J550" s="15"/>
      <c r="K550" s="15"/>
      <c r="M550" s="1"/>
    </row>
    <row r="551" spans="9:13" ht="29.25" customHeight="1">
      <c r="I551" s="15"/>
      <c r="J551" s="15"/>
      <c r="K551" s="15"/>
      <c r="M551" s="1"/>
    </row>
    <row r="552" spans="9:13" ht="29.25" customHeight="1">
      <c r="I552" s="15"/>
      <c r="J552" s="15"/>
      <c r="K552" s="15"/>
      <c r="M552" s="1"/>
    </row>
    <row r="553" spans="9:13" ht="29.25" customHeight="1">
      <c r="I553" s="15"/>
      <c r="J553" s="15"/>
      <c r="K553" s="15"/>
      <c r="M553" s="1"/>
    </row>
    <row r="554" spans="9:13" ht="29.25" customHeight="1">
      <c r="I554" s="15"/>
      <c r="J554" s="15"/>
      <c r="K554" s="15"/>
      <c r="M554" s="1"/>
    </row>
    <row r="555" spans="9:13" ht="29.25" customHeight="1">
      <c r="I555" s="15"/>
      <c r="J555" s="15"/>
      <c r="K555" s="15"/>
      <c r="M555" s="1"/>
    </row>
    <row r="556" spans="9:13" ht="29.25" customHeight="1">
      <c r="I556" s="15"/>
      <c r="J556" s="15"/>
      <c r="K556" s="15"/>
      <c r="M556" s="1"/>
    </row>
    <row r="557" spans="9:13" ht="29.25" customHeight="1">
      <c r="I557" s="15"/>
      <c r="J557" s="15"/>
      <c r="K557" s="15"/>
      <c r="M557" s="1"/>
    </row>
    <row r="558" spans="9:13" ht="29.25" customHeight="1">
      <c r="I558" s="15"/>
      <c r="J558" s="15"/>
      <c r="K558" s="15"/>
      <c r="M558" s="1"/>
    </row>
    <row r="559" spans="9:13" ht="29.25" customHeight="1">
      <c r="I559" s="15"/>
      <c r="J559" s="15"/>
      <c r="K559" s="15"/>
      <c r="M559" s="1"/>
    </row>
    <row r="560" spans="9:13" ht="29.25" customHeight="1">
      <c r="I560" s="15"/>
      <c r="J560" s="15"/>
      <c r="K560" s="15"/>
      <c r="M560" s="1"/>
    </row>
    <row r="561" spans="9:13" ht="29.25" customHeight="1">
      <c r="I561" s="15"/>
      <c r="J561" s="15"/>
      <c r="K561" s="15"/>
      <c r="M561" s="1"/>
    </row>
    <row r="562" spans="9:13" ht="29.25" customHeight="1">
      <c r="I562" s="15"/>
      <c r="J562" s="15"/>
      <c r="K562" s="15"/>
      <c r="M562" s="1"/>
    </row>
    <row r="563" spans="9:13" ht="29.25" customHeight="1">
      <c r="I563" s="15"/>
      <c r="J563" s="15"/>
      <c r="K563" s="15"/>
      <c r="M563" s="1"/>
    </row>
    <row r="564" spans="9:13" ht="29.25" customHeight="1">
      <c r="I564" s="15"/>
      <c r="J564" s="15"/>
      <c r="K564" s="15"/>
      <c r="M564" s="1"/>
    </row>
    <row r="565" spans="9:13" ht="29.25" customHeight="1">
      <c r="I565" s="15"/>
      <c r="J565" s="15"/>
      <c r="K565" s="15"/>
      <c r="M565" s="1"/>
    </row>
    <row r="566" spans="9:13" ht="29.25" customHeight="1">
      <c r="I566" s="15"/>
      <c r="J566" s="15"/>
      <c r="K566" s="15"/>
      <c r="M566" s="1"/>
    </row>
    <row r="567" spans="9:13" ht="29.25" customHeight="1">
      <c r="I567" s="15"/>
      <c r="J567" s="15"/>
      <c r="K567" s="15"/>
      <c r="M567" s="1"/>
    </row>
    <row r="568" spans="9:13" ht="29.25" customHeight="1">
      <c r="I568" s="15"/>
      <c r="J568" s="15"/>
      <c r="K568" s="15"/>
      <c r="M568" s="1"/>
    </row>
    <row r="569" spans="9:13" ht="29.25" customHeight="1">
      <c r="I569" s="15"/>
      <c r="J569" s="15"/>
      <c r="K569" s="15"/>
      <c r="M569" s="1"/>
    </row>
    <row r="570" spans="9:13" ht="29.25" customHeight="1">
      <c r="I570" s="15"/>
      <c r="J570" s="15"/>
      <c r="K570" s="15"/>
      <c r="M570" s="1"/>
    </row>
    <row r="571" spans="9:13" ht="29.25" customHeight="1">
      <c r="I571" s="15"/>
      <c r="J571" s="15"/>
      <c r="K571" s="15"/>
      <c r="M571" s="1"/>
    </row>
    <row r="572" spans="9:13" ht="29.25" customHeight="1">
      <c r="I572" s="15"/>
      <c r="J572" s="15"/>
      <c r="K572" s="15"/>
      <c r="M572" s="1"/>
    </row>
    <row r="573" spans="9:13" ht="29.25" customHeight="1">
      <c r="I573" s="15"/>
      <c r="J573" s="15"/>
      <c r="K573" s="15"/>
      <c r="M573" s="1"/>
    </row>
    <row r="574" spans="9:13" ht="29.25" customHeight="1">
      <c r="I574" s="15"/>
      <c r="J574" s="15"/>
      <c r="K574" s="15"/>
      <c r="M574" s="1"/>
    </row>
    <row r="575" spans="9:13" ht="29.25" customHeight="1">
      <c r="I575" s="15"/>
      <c r="J575" s="15"/>
      <c r="K575" s="15"/>
      <c r="M575" s="1"/>
    </row>
    <row r="576" spans="9:13" ht="29.25" customHeight="1">
      <c r="I576" s="15"/>
      <c r="J576" s="15"/>
      <c r="K576" s="15"/>
      <c r="M576" s="1"/>
    </row>
    <row r="577" spans="9:13" ht="29.25" customHeight="1">
      <c r="I577" s="15"/>
      <c r="J577" s="15"/>
      <c r="K577" s="15"/>
      <c r="M577" s="1"/>
    </row>
    <row r="578" spans="9:13" ht="29.25" customHeight="1">
      <c r="I578" s="15"/>
      <c r="J578" s="15"/>
      <c r="K578" s="15"/>
      <c r="M578" s="1"/>
    </row>
    <row r="579" spans="9:13" ht="29.25" customHeight="1">
      <c r="I579" s="15"/>
      <c r="J579" s="15"/>
      <c r="K579" s="15"/>
      <c r="M579" s="1"/>
    </row>
    <row r="580" spans="9:13" ht="29.25" customHeight="1">
      <c r="I580" s="15"/>
      <c r="J580" s="15"/>
      <c r="K580" s="15"/>
      <c r="M580" s="1"/>
    </row>
    <row r="581" spans="9:13" ht="29.25" customHeight="1">
      <c r="I581" s="15"/>
      <c r="J581" s="15"/>
      <c r="K581" s="15"/>
      <c r="M581" s="1"/>
    </row>
    <row r="582" spans="9:13" ht="29.25" customHeight="1">
      <c r="I582" s="15"/>
      <c r="J582" s="15"/>
      <c r="K582" s="15"/>
      <c r="M582" s="1"/>
    </row>
    <row r="583" spans="9:13" ht="29.25" customHeight="1">
      <c r="I583" s="15"/>
      <c r="J583" s="15"/>
      <c r="K583" s="15"/>
      <c r="M583" s="1"/>
    </row>
    <row r="584" spans="9:13" ht="29.25" customHeight="1">
      <c r="I584" s="15"/>
      <c r="J584" s="15"/>
      <c r="K584" s="15"/>
      <c r="M584" s="1"/>
    </row>
    <row r="585" spans="9:13" ht="29.25" customHeight="1">
      <c r="I585" s="15"/>
      <c r="J585" s="15"/>
      <c r="K585" s="15"/>
      <c r="M585" s="1"/>
    </row>
    <row r="586" spans="9:13" ht="29.25" customHeight="1">
      <c r="I586" s="15"/>
      <c r="J586" s="15"/>
      <c r="K586" s="15"/>
      <c r="M586" s="1"/>
    </row>
    <row r="587" spans="9:13" ht="29.25" customHeight="1">
      <c r="I587" s="15"/>
      <c r="J587" s="15"/>
      <c r="K587" s="15"/>
      <c r="M587" s="1"/>
    </row>
    <row r="588" spans="9:13" ht="29.25" customHeight="1">
      <c r="I588" s="15"/>
      <c r="J588" s="15"/>
      <c r="K588" s="15"/>
      <c r="M588" s="1"/>
    </row>
    <row r="589" spans="9:13" ht="29.25" customHeight="1">
      <c r="I589" s="15"/>
      <c r="J589" s="15"/>
      <c r="K589" s="15"/>
      <c r="M589" s="1"/>
    </row>
    <row r="590" spans="9:13" ht="29.25" customHeight="1">
      <c r="I590" s="15"/>
      <c r="J590" s="15"/>
      <c r="K590" s="15"/>
      <c r="M590" s="1"/>
    </row>
    <row r="591" spans="9:13" ht="29.25" customHeight="1">
      <c r="I591" s="15"/>
      <c r="J591" s="15"/>
      <c r="K591" s="15"/>
      <c r="M591" s="1"/>
    </row>
    <row r="592" spans="9:13" ht="29.25" customHeight="1">
      <c r="I592" s="15"/>
      <c r="J592" s="15"/>
      <c r="K592" s="15"/>
      <c r="M592" s="1"/>
    </row>
    <row r="593" spans="9:13" ht="29.25" customHeight="1">
      <c r="I593" s="15"/>
      <c r="J593" s="15"/>
      <c r="K593" s="15"/>
      <c r="M593" s="1"/>
    </row>
    <row r="594" spans="9:13" ht="29.25" customHeight="1">
      <c r="I594" s="15"/>
      <c r="J594" s="15"/>
      <c r="K594" s="15"/>
      <c r="M594" s="1"/>
    </row>
    <row r="595" spans="9:13" ht="29.25" customHeight="1">
      <c r="I595" s="15"/>
      <c r="J595" s="15"/>
      <c r="K595" s="15"/>
      <c r="M595" s="1"/>
    </row>
    <row r="596" spans="9:13" ht="29.25" customHeight="1">
      <c r="I596" s="15"/>
      <c r="J596" s="15"/>
      <c r="K596" s="15"/>
      <c r="M596" s="1"/>
    </row>
    <row r="597" spans="9:13" ht="29.25" customHeight="1">
      <c r="I597" s="15"/>
      <c r="J597" s="15"/>
      <c r="K597" s="15"/>
      <c r="M597" s="1"/>
    </row>
    <row r="598" spans="9:13" ht="29.25" customHeight="1">
      <c r="I598" s="15"/>
      <c r="J598" s="15"/>
      <c r="K598" s="15"/>
      <c r="M598" s="1"/>
    </row>
    <row r="599" spans="9:13" ht="29.25" customHeight="1">
      <c r="I599" s="15"/>
      <c r="J599" s="15"/>
      <c r="K599" s="15"/>
      <c r="M599" s="1"/>
    </row>
    <row r="600" spans="9:13" ht="29.25" customHeight="1">
      <c r="I600" s="15"/>
      <c r="J600" s="15"/>
      <c r="K600" s="15"/>
      <c r="M600" s="1"/>
    </row>
    <row r="601" spans="9:13" ht="29.25" customHeight="1">
      <c r="I601" s="15"/>
      <c r="J601" s="15"/>
      <c r="K601" s="15"/>
      <c r="M601" s="1"/>
    </row>
    <row r="602" spans="9:13" ht="29.25" customHeight="1">
      <c r="I602" s="15"/>
      <c r="J602" s="15"/>
      <c r="K602" s="15"/>
      <c r="M602" s="1"/>
    </row>
    <row r="603" spans="9:13" ht="29.25" customHeight="1">
      <c r="I603" s="15"/>
      <c r="J603" s="15"/>
      <c r="K603" s="15"/>
      <c r="M603" s="1"/>
    </row>
    <row r="604" spans="9:13" ht="29.25" customHeight="1">
      <c r="I604" s="15"/>
      <c r="J604" s="15"/>
      <c r="K604" s="15"/>
      <c r="M604" s="1"/>
    </row>
    <row r="605" spans="9:13" ht="29.25" customHeight="1">
      <c r="I605" s="15"/>
      <c r="J605" s="15"/>
      <c r="K605" s="15"/>
      <c r="M605" s="1"/>
    </row>
    <row r="606" spans="9:13" ht="29.25" customHeight="1">
      <c r="I606" s="15"/>
      <c r="J606" s="15"/>
      <c r="K606" s="15"/>
      <c r="M606" s="1"/>
    </row>
    <row r="607" spans="9:13" ht="29.25" customHeight="1">
      <c r="I607" s="15"/>
      <c r="J607" s="15"/>
      <c r="K607" s="15"/>
      <c r="M607" s="1"/>
    </row>
    <row r="608" spans="9:13" ht="29.25" customHeight="1">
      <c r="I608" s="15"/>
      <c r="J608" s="15"/>
      <c r="K608" s="15"/>
      <c r="M608" s="1"/>
    </row>
    <row r="609" spans="9:13" ht="29.25" customHeight="1">
      <c r="I609" s="15"/>
      <c r="J609" s="15"/>
      <c r="K609" s="15"/>
      <c r="M609" s="1"/>
    </row>
    <row r="610" spans="9:13" ht="29.25" customHeight="1">
      <c r="I610" s="15"/>
      <c r="J610" s="15"/>
      <c r="K610" s="15"/>
      <c r="M610" s="1"/>
    </row>
    <row r="611" spans="9:13" ht="29.25" customHeight="1">
      <c r="I611" s="15"/>
      <c r="J611" s="15"/>
      <c r="K611" s="15"/>
      <c r="M611" s="1"/>
    </row>
    <row r="612" spans="9:13" ht="29.25" customHeight="1">
      <c r="I612" s="15"/>
      <c r="J612" s="15"/>
      <c r="K612" s="15"/>
      <c r="M612" s="1"/>
    </row>
    <row r="613" spans="9:13" ht="29.25" customHeight="1">
      <c r="I613" s="15"/>
      <c r="J613" s="15"/>
      <c r="K613" s="15"/>
      <c r="M613" s="1"/>
    </row>
    <row r="614" spans="9:13" ht="29.25" customHeight="1">
      <c r="I614" s="15"/>
      <c r="J614" s="15"/>
      <c r="K614" s="15"/>
      <c r="M614" s="1"/>
    </row>
    <row r="615" spans="9:13" ht="29.25" customHeight="1">
      <c r="I615" s="15"/>
      <c r="J615" s="15"/>
      <c r="K615" s="15"/>
      <c r="M615" s="1"/>
    </row>
    <row r="616" spans="9:13" ht="29.25" customHeight="1">
      <c r="I616" s="15"/>
      <c r="J616" s="15"/>
      <c r="K616" s="15"/>
      <c r="M616" s="1"/>
    </row>
    <row r="617" spans="9:13" ht="29.25" customHeight="1">
      <c r="I617" s="15"/>
      <c r="J617" s="15"/>
      <c r="K617" s="15"/>
      <c r="M617" s="1"/>
    </row>
    <row r="618" spans="9:13" ht="29.25" customHeight="1">
      <c r="I618" s="15"/>
      <c r="J618" s="15"/>
      <c r="K618" s="15"/>
      <c r="M618" s="1"/>
    </row>
    <row r="619" spans="9:13" ht="29.25" customHeight="1">
      <c r="I619" s="15"/>
      <c r="J619" s="15"/>
      <c r="K619" s="15"/>
      <c r="M619" s="1"/>
    </row>
    <row r="620" spans="9:13" ht="29.25" customHeight="1">
      <c r="I620" s="15"/>
      <c r="J620" s="15"/>
      <c r="K620" s="15"/>
      <c r="M620" s="1"/>
    </row>
    <row r="621" spans="9:13" ht="29.25" customHeight="1">
      <c r="I621" s="15"/>
      <c r="J621" s="15"/>
      <c r="K621" s="15"/>
      <c r="M621" s="1"/>
    </row>
    <row r="622" spans="9:13" ht="29.25" customHeight="1">
      <c r="I622" s="15"/>
      <c r="J622" s="15"/>
      <c r="K622" s="15"/>
      <c r="M622" s="1"/>
    </row>
    <row r="623" spans="9:13" ht="29.25" customHeight="1">
      <c r="I623" s="15"/>
      <c r="J623" s="15"/>
      <c r="K623" s="15"/>
      <c r="M623" s="1"/>
    </row>
    <row r="624" spans="9:13" ht="29.25" customHeight="1">
      <c r="I624" s="15"/>
      <c r="J624" s="15"/>
      <c r="K624" s="15"/>
      <c r="M624" s="1"/>
    </row>
    <row r="625" spans="9:13" ht="29.25" customHeight="1">
      <c r="I625" s="15"/>
      <c r="J625" s="15"/>
      <c r="K625" s="15"/>
      <c r="M625" s="1"/>
    </row>
    <row r="626" spans="9:13" ht="29.25" customHeight="1">
      <c r="I626" s="15"/>
      <c r="J626" s="15"/>
      <c r="K626" s="15"/>
      <c r="M626" s="1"/>
    </row>
    <row r="627" spans="9:13" ht="29.25" customHeight="1">
      <c r="I627" s="15"/>
      <c r="J627" s="15"/>
      <c r="K627" s="15"/>
      <c r="M627" s="1"/>
    </row>
    <row r="628" spans="9:13" ht="29.25" customHeight="1">
      <c r="I628" s="15"/>
      <c r="J628" s="15"/>
      <c r="K628" s="15"/>
      <c r="M628" s="1"/>
    </row>
    <row r="629" spans="9:13" ht="29.25" customHeight="1">
      <c r="I629" s="15"/>
      <c r="J629" s="15"/>
      <c r="K629" s="15"/>
      <c r="M629" s="1"/>
    </row>
    <row r="630" spans="9:13" ht="29.25" customHeight="1">
      <c r="I630" s="15"/>
      <c r="J630" s="15"/>
      <c r="K630" s="15"/>
      <c r="M630" s="1"/>
    </row>
    <row r="631" spans="9:13" ht="29.25" customHeight="1">
      <c r="I631" s="15"/>
      <c r="J631" s="15"/>
      <c r="K631" s="15"/>
      <c r="M631" s="1"/>
    </row>
    <row r="632" spans="9:13" ht="29.25" customHeight="1">
      <c r="I632" s="15"/>
      <c r="J632" s="15"/>
      <c r="K632" s="15"/>
      <c r="M632" s="1"/>
    </row>
    <row r="633" spans="9:13" ht="29.25" customHeight="1">
      <c r="I633" s="15"/>
      <c r="J633" s="15"/>
      <c r="K633" s="15"/>
      <c r="M633" s="1"/>
    </row>
    <row r="634" spans="9:13" ht="29.25" customHeight="1">
      <c r="I634" s="15"/>
      <c r="J634" s="15"/>
      <c r="K634" s="15"/>
      <c r="M634" s="1"/>
    </row>
    <row r="635" spans="9:13" ht="29.25" customHeight="1">
      <c r="I635" s="15"/>
      <c r="J635" s="15"/>
      <c r="K635" s="15"/>
      <c r="M635" s="1"/>
    </row>
    <row r="636" spans="9:13" ht="29.25" customHeight="1">
      <c r="I636" s="15"/>
      <c r="J636" s="15"/>
      <c r="K636" s="15"/>
      <c r="M636" s="1"/>
    </row>
    <row r="637" spans="9:13" ht="29.25" customHeight="1">
      <c r="I637" s="15"/>
      <c r="J637" s="15"/>
      <c r="K637" s="15"/>
      <c r="M637" s="1"/>
    </row>
    <row r="638" spans="9:13" ht="29.25" customHeight="1">
      <c r="I638" s="15"/>
      <c r="J638" s="15"/>
      <c r="K638" s="15"/>
      <c r="M638" s="1"/>
    </row>
    <row r="639" spans="9:13" ht="29.25" customHeight="1">
      <c r="I639" s="15"/>
      <c r="J639" s="15"/>
      <c r="K639" s="15"/>
      <c r="M639" s="1"/>
    </row>
    <row r="640" spans="9:13" ht="29.25" customHeight="1">
      <c r="I640" s="15"/>
      <c r="J640" s="15"/>
      <c r="K640" s="15"/>
      <c r="M640" s="1"/>
    </row>
    <row r="641" spans="9:13" ht="29.25" customHeight="1">
      <c r="I641" s="15"/>
      <c r="J641" s="15"/>
      <c r="K641" s="15"/>
      <c r="M641" s="1"/>
    </row>
    <row r="642" spans="9:13" ht="29.25" customHeight="1">
      <c r="I642" s="15"/>
      <c r="J642" s="15"/>
      <c r="K642" s="15"/>
      <c r="M642" s="1"/>
    </row>
    <row r="643" spans="9:13" ht="29.25" customHeight="1">
      <c r="I643" s="15"/>
      <c r="J643" s="15"/>
      <c r="K643" s="15"/>
      <c r="M643" s="1"/>
    </row>
    <row r="644" spans="9:13" ht="29.25" customHeight="1">
      <c r="I644" s="15"/>
      <c r="J644" s="15"/>
      <c r="K644" s="15"/>
      <c r="M644" s="1"/>
    </row>
    <row r="645" spans="9:13" ht="29.25" customHeight="1">
      <c r="I645" s="15"/>
      <c r="J645" s="15"/>
      <c r="K645" s="15"/>
      <c r="M645" s="1"/>
    </row>
    <row r="646" spans="9:13" ht="29.25" customHeight="1">
      <c r="I646" s="15"/>
      <c r="J646" s="15"/>
      <c r="K646" s="15"/>
      <c r="M646" s="1"/>
    </row>
    <row r="647" spans="9:13" ht="29.25" customHeight="1">
      <c r="I647" s="15"/>
      <c r="J647" s="15"/>
      <c r="K647" s="15"/>
      <c r="M647" s="1"/>
    </row>
    <row r="648" spans="9:13" ht="29.25" customHeight="1">
      <c r="I648" s="15"/>
      <c r="J648" s="15"/>
      <c r="K648" s="15"/>
      <c r="M648" s="1"/>
    </row>
    <row r="649" spans="9:13" ht="29.25" customHeight="1">
      <c r="I649" s="15"/>
      <c r="J649" s="15"/>
      <c r="K649" s="15"/>
      <c r="M649" s="1"/>
    </row>
    <row r="650" spans="9:13" ht="29.25" customHeight="1">
      <c r="I650" s="15"/>
      <c r="J650" s="15"/>
      <c r="K650" s="15"/>
      <c r="M650" s="1"/>
    </row>
    <row r="651" spans="9:13" ht="29.25" customHeight="1">
      <c r="I651" s="15"/>
      <c r="J651" s="15"/>
      <c r="K651" s="15"/>
      <c r="M651" s="1"/>
    </row>
    <row r="652" spans="9:13" ht="29.25" customHeight="1">
      <c r="I652" s="15"/>
      <c r="J652" s="15"/>
      <c r="K652" s="15"/>
      <c r="M652" s="1"/>
    </row>
    <row r="653" spans="9:13" ht="29.25" customHeight="1">
      <c r="I653" s="15"/>
      <c r="J653" s="15"/>
      <c r="K653" s="15"/>
      <c r="M653" s="1"/>
    </row>
    <row r="654" spans="9:13" ht="29.25" customHeight="1">
      <c r="I654" s="15"/>
      <c r="J654" s="15"/>
      <c r="K654" s="15"/>
      <c r="M654" s="1"/>
    </row>
    <row r="655" spans="9:13" ht="29.25" customHeight="1">
      <c r="I655" s="15"/>
      <c r="J655" s="15"/>
      <c r="K655" s="15"/>
      <c r="M655" s="1"/>
    </row>
    <row r="656" spans="9:13" ht="29.25" customHeight="1">
      <c r="I656" s="15"/>
      <c r="J656" s="15"/>
      <c r="K656" s="15"/>
      <c r="M656" s="1"/>
    </row>
    <row r="657" spans="9:13" ht="29.25" customHeight="1">
      <c r="I657" s="15"/>
      <c r="J657" s="15"/>
      <c r="K657" s="15"/>
      <c r="M657" s="1"/>
    </row>
    <row r="658" spans="9:13" ht="29.25" customHeight="1">
      <c r="I658" s="15"/>
      <c r="J658" s="15"/>
      <c r="K658" s="15"/>
      <c r="M658" s="1"/>
    </row>
    <row r="659" spans="9:13" ht="29.25" customHeight="1">
      <c r="I659" s="15"/>
      <c r="J659" s="15"/>
      <c r="K659" s="15"/>
      <c r="M659" s="1"/>
    </row>
    <row r="660" spans="9:13" ht="29.25" customHeight="1">
      <c r="I660" s="15"/>
      <c r="J660" s="15"/>
      <c r="K660" s="15"/>
      <c r="M660" s="1"/>
    </row>
    <row r="661" spans="9:13" ht="29.25" customHeight="1">
      <c r="I661" s="15"/>
      <c r="J661" s="15"/>
      <c r="K661" s="15"/>
      <c r="M661" s="1"/>
    </row>
    <row r="662" spans="9:13" ht="29.25" customHeight="1">
      <c r="I662" s="15"/>
      <c r="J662" s="15"/>
      <c r="K662" s="15"/>
      <c r="M662" s="1"/>
    </row>
    <row r="663" spans="9:13" ht="29.25" customHeight="1">
      <c r="I663" s="15"/>
      <c r="J663" s="15"/>
      <c r="K663" s="15"/>
      <c r="M663" s="1"/>
    </row>
    <row r="664" spans="9:13" ht="29.25" customHeight="1">
      <c r="I664" s="15"/>
      <c r="J664" s="15"/>
      <c r="K664" s="15"/>
      <c r="M66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REBALANS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Franić</dc:creator>
  <cp:lastModifiedBy>Gordana Ivašković</cp:lastModifiedBy>
  <cp:lastPrinted>2018-11-23T09:32:02Z</cp:lastPrinted>
  <dcterms:created xsi:type="dcterms:W3CDTF">2016-01-28T15:02:14Z</dcterms:created>
  <dcterms:modified xsi:type="dcterms:W3CDTF">2018-12-05T13:31:46Z</dcterms:modified>
</cp:coreProperties>
</file>